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Ex1.xml" ContentType="application/vnd.ms-office.chartex+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D:\CFI\FMVA\Excel Dashboard\"/>
    </mc:Choice>
  </mc:AlternateContent>
  <xr:revisionPtr revIDLastSave="0" documentId="13_ncr:1_{9973BC15-8920-4C86-A42F-45B941FB7715}" xr6:coauthVersionLast="47" xr6:coauthVersionMax="47" xr10:uidLastSave="{00000000-0000-0000-0000-000000000000}"/>
  <bookViews>
    <workbookView xWindow="-108" yWindow="-108" windowWidth="23256" windowHeight="13896" xr2:uid="{C3A9584D-733F-4A4C-97D8-6130F7982A02}"/>
  </bookViews>
  <sheets>
    <sheet name="Dashboard" sheetId="15" r:id="rId1"/>
  </sheets>
  <definedNames>
    <definedName name="_xlchart.v1.0" hidden="1">Dashboard!$Q$11:$Q$14</definedName>
    <definedName name="_xlchart.v1.1" hidden="1">Dashboard!$Z$11:$Z$14</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0" i="15" l="1"/>
  <c r="K62" i="15"/>
  <c r="K58" i="15"/>
  <c r="K56" i="15"/>
  <c r="J58" i="15"/>
  <c r="L58" i="15" s="1"/>
  <c r="M58" i="15" s="1"/>
  <c r="K64" i="15"/>
  <c r="D58" i="15"/>
  <c r="Z39" i="15"/>
  <c r="J60" i="15" s="1"/>
  <c r="Y39" i="15"/>
  <c r="X39" i="15"/>
  <c r="W39" i="15"/>
  <c r="V39" i="15"/>
  <c r="W14" i="15"/>
  <c r="X14" i="15"/>
  <c r="Y14" i="15"/>
  <c r="Z14" i="15"/>
  <c r="V14" i="15"/>
  <c r="L60" i="15" l="1"/>
  <c r="M60" i="15" s="1"/>
  <c r="D60" i="15"/>
  <c r="D56" i="15"/>
  <c r="X18" i="15"/>
  <c r="X19" i="15" s="1"/>
  <c r="Z18" i="15"/>
  <c r="Z19" i="15" s="1"/>
  <c r="J64" i="15" s="1"/>
  <c r="L64" i="15" s="1"/>
  <c r="M64" i="15" s="1"/>
  <c r="Y18" i="15"/>
  <c r="Y19" i="15" s="1"/>
  <c r="W18" i="15"/>
  <c r="W19" i="15" s="1"/>
  <c r="J56" i="15"/>
  <c r="L56" i="15" s="1"/>
  <c r="M56" i="15" s="1"/>
  <c r="V18" i="15"/>
  <c r="V19" i="15" s="1"/>
  <c r="Y7" i="15"/>
  <c r="X7" i="15" s="1"/>
  <c r="W7" i="15" s="1"/>
  <c r="V7" i="15" s="1"/>
  <c r="J62" i="15" l="1"/>
  <c r="L62" i="15" s="1"/>
  <c r="M62" i="15" s="1"/>
  <c r="D64" i="15"/>
  <c r="D62" i="15"/>
</calcChain>
</file>

<file path=xl/sharedStrings.xml><?xml version="1.0" encoding="utf-8"?>
<sst xmlns="http://schemas.openxmlformats.org/spreadsheetml/2006/main" count="54" uniqueCount="39">
  <si>
    <t>Total</t>
  </si>
  <si>
    <t>Interest</t>
  </si>
  <si>
    <t>Depreciation &amp; Amortization</t>
  </si>
  <si>
    <t>Rent and Overhead</t>
  </si>
  <si>
    <t>Salaries and Benefits</t>
  </si>
  <si>
    <t>Expenses</t>
  </si>
  <si>
    <t>COGS</t>
  </si>
  <si>
    <t>Revenue</t>
  </si>
  <si>
    <t>Profit Margin (%)</t>
  </si>
  <si>
    <t>Profit Margin</t>
  </si>
  <si>
    <t>Var%</t>
  </si>
  <si>
    <t>Variance</t>
  </si>
  <si>
    <t>Actual</t>
  </si>
  <si>
    <t>Trend</t>
  </si>
  <si>
    <t>Consolidated</t>
  </si>
  <si>
    <t>Business 3</t>
  </si>
  <si>
    <t>Business 2</t>
  </si>
  <si>
    <t>Business 1</t>
  </si>
  <si>
    <t>All figures in USD thousands unless stated</t>
  </si>
  <si>
    <t>Budget</t>
  </si>
  <si>
    <t>Historic Business Performance</t>
  </si>
  <si>
    <t>Raw Data (Multi-Year)</t>
  </si>
  <si>
    <t>Business Unit Revenue ($'000)</t>
  </si>
  <si>
    <t>Profit Margin ($)</t>
  </si>
  <si>
    <t>Expense</t>
  </si>
  <si>
    <t>Cumulative Revenue (Year 0, $'000)</t>
  </si>
  <si>
    <t>Performance Summary (5 Year)</t>
  </si>
  <si>
    <t>5-Y Average</t>
  </si>
  <si>
    <t>Income Statement (Year 0)</t>
  </si>
  <si>
    <t>Raw Data (Year 0)</t>
  </si>
  <si>
    <t>Total revenue increased 25% over five periods, driven mainly by strong 48% growth in Segment 1, while Segment 3 grew only 10%, suggesting possible maturity and the need for strategic review.</t>
  </si>
  <si>
    <t>Growth is not only coming from higher volume, but also from improved efficiency or profitability, indicating stronger operating performance and margin expansion</t>
  </si>
  <si>
    <t>Performance is diversified, but the company relies most heavily on Segment 2, making it the primary revenue driver.</t>
  </si>
  <si>
    <t>Cost growth is primarily driven by operational expansion (labor and overhead), while financial risk appears to be decreasing due to lower interest expense. This suggests the company is investing in growth while strengthening its balance sheet</t>
  </si>
  <si>
    <t>The company has demonstrated steady growth and improving profitability over five years, indicating operational scaling and margin expansion.</t>
  </si>
  <si>
    <t>The business shows strong multi-year growth momentum and improved structural profitability. However, in the current year, margin pressure from COGS limited profit upside despite revenue outperformance.</t>
  </si>
  <si>
    <t>Md Fozley Elahi</t>
  </si>
  <si>
    <t>MBA Candidate, University of Miami</t>
  </si>
  <si>
    <t>fozleyelahi.com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</si>
</sst>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_(* #,##0_);_(* \(#,##0\);_(* &quot;-&quot;??_);_(@_)"/>
    <numFmt numFmtId="165" formatCode="0.0%"/>
    <numFmt numFmtId="166" formatCode="_(#,##0_);\(#,##0\);_(&quot;–&quot;_);_(@_)"/>
    <numFmt numFmtId="167" formatCode="&quot;Year &quot;0_);&quot;Year &quot;\-0_)"/>
  </numFmts>
  <fonts count="13" x14ac:knownFonts="1">
    <font>
      <sz val="11"/>
      <color theme="1"/>
      <name val="Arial Narrow"/>
      <family val="2"/>
    </font>
    <font>
      <sz val="10"/>
      <color theme="1"/>
      <name val="Open Sans"/>
      <family val="2"/>
    </font>
    <font>
      <sz val="11"/>
      <color theme="1"/>
      <name val="Calibri"/>
      <family val="2"/>
      <scheme val="minor"/>
    </font>
    <font>
      <sz val="11"/>
      <color theme="1"/>
      <name val="Arial Narrow"/>
      <family val="2"/>
    </font>
    <font>
      <b/>
      <sz val="10"/>
      <color theme="1"/>
      <name val="Open Sans"/>
      <family val="2"/>
    </font>
    <font>
      <u/>
      <sz val="10"/>
      <color theme="10"/>
      <name val="Arial"/>
      <family val="2"/>
    </font>
    <font>
      <sz val="10"/>
      <name val="Arial"/>
      <family val="2"/>
    </font>
    <font>
      <sz val="10"/>
      <color rgb="FF000000"/>
      <name val="Open Sans"/>
      <family val="2"/>
    </font>
    <font>
      <sz val="10"/>
      <color rgb="FF3271D2"/>
      <name val="Open Sans"/>
      <family val="2"/>
    </font>
    <font>
      <sz val="11"/>
      <color theme="1"/>
      <name val="Times New Roman"/>
      <family val="1"/>
    </font>
    <font>
      <i/>
      <sz val="8"/>
      <color theme="1"/>
      <name val="Times New Roman"/>
      <family val="1"/>
    </font>
    <font>
      <b/>
      <sz val="11"/>
      <color theme="1"/>
      <name val="Times New Roman"/>
      <family val="1"/>
    </font>
    <font>
      <b/>
      <sz val="14"/>
      <color theme="1"/>
      <name val="Times New Roman"/>
      <family val="1"/>
    </font>
  </fonts>
  <fills count="6">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7"/>
        <bgColor indexed="64"/>
      </patternFill>
    </fill>
  </fills>
  <borders count="17">
    <border>
      <left/>
      <right/>
      <top/>
      <bottom/>
      <diagonal/>
    </border>
    <border>
      <left/>
      <right/>
      <top style="hair">
        <color rgb="FF000000"/>
      </top>
      <bottom/>
      <diagonal/>
    </border>
    <border>
      <left/>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medium">
        <color indexed="64"/>
      </right>
      <top style="hair">
        <color rgb="FF000000"/>
      </top>
      <bottom/>
      <diagonal/>
    </border>
  </borders>
  <cellStyleXfs count="12">
    <xf numFmtId="0" fontId="0" fillId="0" borderId="0"/>
    <xf numFmtId="43" fontId="3" fillId="0" borderId="0" applyFont="0" applyFill="0" applyBorder="0" applyAlignment="0" applyProtection="0"/>
    <xf numFmtId="9" fontId="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5" fillId="0" borderId="0" applyNumberFormat="0" applyFill="0" applyBorder="0" applyAlignment="0" applyProtection="0"/>
    <xf numFmtId="0" fontId="6" fillId="0" borderId="0"/>
    <xf numFmtId="0" fontId="2" fillId="0" borderId="0" applyFont="0" applyFill="0" applyBorder="0" applyAlignment="0" applyProtection="0"/>
    <xf numFmtId="0" fontId="6" fillId="0" borderId="0">
      <alignment vertical="center"/>
    </xf>
    <xf numFmtId="44" fontId="3" fillId="0" borderId="0" applyFont="0" applyFill="0" applyBorder="0" applyAlignment="0" applyProtection="0"/>
    <xf numFmtId="0" fontId="6" fillId="0" borderId="0"/>
  </cellStyleXfs>
  <cellXfs count="62">
    <xf numFmtId="0" fontId="0" fillId="0" borderId="0" xfId="0"/>
    <xf numFmtId="166" fontId="8" fillId="0" borderId="0" xfId="4" applyNumberFormat="1" applyFont="1" applyFill="1" applyBorder="1" applyAlignment="1">
      <alignment horizontal="right"/>
    </xf>
    <xf numFmtId="166" fontId="7" fillId="0" borderId="1" xfId="4" applyNumberFormat="1" applyFont="1" applyFill="1" applyBorder="1" applyAlignment="1">
      <alignment horizontal="right"/>
    </xf>
    <xf numFmtId="0" fontId="9" fillId="0" borderId="0" xfId="0" applyFont="1"/>
    <xf numFmtId="167" fontId="9" fillId="0" borderId="2" xfId="0" applyNumberFormat="1" applyFont="1" applyBorder="1"/>
    <xf numFmtId="166" fontId="8" fillId="0" borderId="3" xfId="4" applyNumberFormat="1" applyFont="1" applyFill="1" applyBorder="1" applyAlignment="1">
      <alignment horizontal="right"/>
    </xf>
    <xf numFmtId="0" fontId="9" fillId="0" borderId="3" xfId="0" applyFont="1" applyBorder="1"/>
    <xf numFmtId="0" fontId="11" fillId="0" borderId="3" xfId="0" applyFont="1" applyBorder="1" applyAlignment="1">
      <alignment horizontal="left" vertical="center"/>
    </xf>
    <xf numFmtId="0" fontId="11" fillId="0" borderId="3" xfId="0" applyFont="1" applyBorder="1"/>
    <xf numFmtId="0" fontId="9" fillId="0" borderId="4" xfId="0" applyFont="1" applyBorder="1"/>
    <xf numFmtId="0" fontId="12" fillId="3" borderId="5" xfId="0" applyFont="1" applyFill="1" applyBorder="1"/>
    <xf numFmtId="0" fontId="9" fillId="3" borderId="6" xfId="0" applyFont="1" applyFill="1" applyBorder="1"/>
    <xf numFmtId="0" fontId="9" fillId="0" borderId="6" xfId="0" applyFont="1" applyBorder="1"/>
    <xf numFmtId="0" fontId="9" fillId="0" borderId="7" xfId="0" applyFont="1" applyBorder="1"/>
    <xf numFmtId="0" fontId="9" fillId="0" borderId="8" xfId="0" applyFont="1" applyBorder="1"/>
    <xf numFmtId="0" fontId="9" fillId="0" borderId="9" xfId="0" applyFont="1" applyBorder="1"/>
    <xf numFmtId="0" fontId="11" fillId="0" borderId="10" xfId="0" applyFont="1" applyBorder="1" applyAlignment="1">
      <alignment horizontal="left" vertical="center"/>
    </xf>
    <xf numFmtId="0" fontId="9" fillId="0" borderId="11" xfId="0" applyFont="1" applyBorder="1"/>
    <xf numFmtId="0" fontId="9" fillId="2" borderId="8" xfId="0" applyFont="1" applyFill="1" applyBorder="1"/>
    <xf numFmtId="0" fontId="9" fillId="2" borderId="0" xfId="0" applyFont="1" applyFill="1"/>
    <xf numFmtId="0" fontId="11" fillId="0" borderId="10" xfId="0" applyFont="1" applyBorder="1"/>
    <xf numFmtId="166" fontId="9" fillId="4" borderId="0" xfId="0" applyNumberFormat="1" applyFont="1" applyFill="1" applyAlignment="1">
      <alignment horizontal="center"/>
    </xf>
    <xf numFmtId="0" fontId="9" fillId="4" borderId="0" xfId="0" applyFont="1" applyFill="1"/>
    <xf numFmtId="166" fontId="9" fillId="4" borderId="0" xfId="0" applyNumberFormat="1" applyFont="1" applyFill="1"/>
    <xf numFmtId="164" fontId="9" fillId="4" borderId="0" xfId="0" applyNumberFormat="1" applyFont="1" applyFill="1"/>
    <xf numFmtId="164" fontId="9" fillId="4" borderId="0" xfId="1" applyNumberFormat="1" applyFont="1" applyFill="1" applyBorder="1"/>
    <xf numFmtId="165" fontId="9" fillId="4" borderId="9" xfId="2" applyNumberFormat="1" applyFont="1" applyFill="1" applyBorder="1"/>
    <xf numFmtId="0" fontId="9" fillId="0" borderId="0" xfId="0" applyFont="1" applyAlignment="1">
      <alignment horizontal="center"/>
    </xf>
    <xf numFmtId="164" fontId="9" fillId="0" borderId="0" xfId="1" applyNumberFormat="1" applyFont="1" applyBorder="1"/>
    <xf numFmtId="9" fontId="9" fillId="4" borderId="0" xfId="0" applyNumberFormat="1" applyFont="1" applyFill="1" applyAlignment="1">
      <alignment horizontal="center"/>
    </xf>
    <xf numFmtId="9" fontId="9" fillId="4" borderId="0" xfId="0" applyNumberFormat="1" applyFont="1" applyFill="1"/>
    <xf numFmtId="165" fontId="9" fillId="4" borderId="0" xfId="2" applyNumberFormat="1" applyFont="1" applyFill="1" applyBorder="1"/>
    <xf numFmtId="0" fontId="9" fillId="0" borderId="13" xfId="0" applyFont="1" applyBorder="1"/>
    <xf numFmtId="0" fontId="9" fillId="0" borderId="14" xfId="0" applyFont="1" applyBorder="1"/>
    <xf numFmtId="0" fontId="10" fillId="0" borderId="8" xfId="0" applyFont="1" applyBorder="1"/>
    <xf numFmtId="167" fontId="9" fillId="0" borderId="15" xfId="0" applyNumberFormat="1" applyFont="1" applyBorder="1"/>
    <xf numFmtId="0" fontId="11" fillId="0" borderId="8" xfId="0" applyFont="1" applyBorder="1"/>
    <xf numFmtId="0" fontId="9" fillId="0" borderId="8" xfId="0" applyFont="1" applyBorder="1" applyAlignment="1">
      <alignment horizontal="left" indent="1"/>
    </xf>
    <xf numFmtId="166" fontId="8" fillId="0" borderId="9" xfId="4" applyNumberFormat="1" applyFont="1" applyFill="1" applyBorder="1" applyAlignment="1">
      <alignment horizontal="right"/>
    </xf>
    <xf numFmtId="166" fontId="8" fillId="0" borderId="11" xfId="4" applyNumberFormat="1" applyFont="1" applyFill="1" applyBorder="1" applyAlignment="1">
      <alignment horizontal="right"/>
    </xf>
    <xf numFmtId="166" fontId="9" fillId="0" borderId="0" xfId="0" applyNumberFormat="1" applyFont="1"/>
    <xf numFmtId="166" fontId="9" fillId="0" borderId="9" xfId="0" applyNumberFormat="1" applyFont="1" applyBorder="1"/>
    <xf numFmtId="9" fontId="9" fillId="0" borderId="0" xfId="2" applyFont="1" applyBorder="1"/>
    <xf numFmtId="9" fontId="9" fillId="0" borderId="9" xfId="2" applyFont="1" applyBorder="1"/>
    <xf numFmtId="0" fontId="9" fillId="0" borderId="10" xfId="0" applyFont="1" applyBorder="1"/>
    <xf numFmtId="0" fontId="4" fillId="0" borderId="8" xfId="3" applyFont="1" applyBorder="1"/>
    <xf numFmtId="0" fontId="1" fillId="0" borderId="0" xfId="3" applyFont="1"/>
    <xf numFmtId="0" fontId="1" fillId="0" borderId="9" xfId="3" applyFont="1" applyBorder="1"/>
    <xf numFmtId="0" fontId="1" fillId="0" borderId="8" xfId="3" applyFont="1" applyBorder="1" applyAlignment="1">
      <alignment horizontal="left" indent="1"/>
    </xf>
    <xf numFmtId="166" fontId="7" fillId="0" borderId="16" xfId="4" applyNumberFormat="1" applyFont="1" applyBorder="1" applyAlignment="1">
      <alignment horizontal="right"/>
    </xf>
    <xf numFmtId="0" fontId="12" fillId="3" borderId="8" xfId="0" applyFont="1" applyFill="1" applyBorder="1"/>
    <xf numFmtId="0" fontId="11" fillId="3" borderId="0" xfId="0" applyFont="1" applyFill="1"/>
    <xf numFmtId="167" fontId="9" fillId="0" borderId="0" xfId="0" applyNumberFormat="1" applyFont="1"/>
    <xf numFmtId="0" fontId="9" fillId="0" borderId="12" xfId="0" applyFont="1" applyBorder="1"/>
    <xf numFmtId="9" fontId="9" fillId="0" borderId="13" xfId="2" applyFont="1" applyBorder="1"/>
    <xf numFmtId="0" fontId="9" fillId="0" borderId="8" xfId="0" applyFont="1" applyBorder="1" applyAlignment="1">
      <alignment horizontal="center" vertical="top" wrapText="1"/>
    </xf>
    <xf numFmtId="0" fontId="9" fillId="0" borderId="0" xfId="0" applyFont="1" applyAlignment="1">
      <alignment horizontal="center" vertical="top" wrapText="1"/>
    </xf>
    <xf numFmtId="0" fontId="9" fillId="0" borderId="12" xfId="0" applyFont="1" applyBorder="1" applyAlignment="1">
      <alignment horizontal="center" vertical="top" wrapText="1"/>
    </xf>
    <xf numFmtId="0" fontId="9" fillId="0" borderId="13" xfId="0" applyFont="1" applyBorder="1" applyAlignment="1">
      <alignment horizontal="center" vertical="top" wrapText="1"/>
    </xf>
    <xf numFmtId="0" fontId="9" fillId="0" borderId="9" xfId="0" applyFont="1" applyBorder="1" applyAlignment="1">
      <alignment horizontal="center" vertical="top" wrapText="1"/>
    </xf>
    <xf numFmtId="0" fontId="9" fillId="0" borderId="3" xfId="0" applyFont="1" applyBorder="1" applyAlignment="1">
      <alignment horizontal="center"/>
    </xf>
    <xf numFmtId="0" fontId="9" fillId="5" borderId="0" xfId="0" applyFont="1" applyFill="1"/>
  </cellXfs>
  <cellStyles count="12">
    <cellStyle name="Comma" xfId="1" builtinId="3"/>
    <cellStyle name="Comma 2" xfId="8" xr:uid="{3329C3D9-1C99-49EB-AAE1-F6EB73BB597F}"/>
    <cellStyle name="Currency 2" xfId="4" xr:uid="{D49AD199-930A-463D-90E4-2152F1FDCB76}"/>
    <cellStyle name="Currency 3" xfId="10" xr:uid="{91AC8E2B-1266-45CF-A2C3-94DAFEA39651}"/>
    <cellStyle name="Hyperlink 2 2" xfId="6" xr:uid="{A63F4929-74B3-41D2-9ADF-C314B8C4F383}"/>
    <cellStyle name="Normal" xfId="0" builtinId="0"/>
    <cellStyle name="Normal 2" xfId="3" xr:uid="{464F03A9-9241-4165-8021-301158103665}"/>
    <cellStyle name="Normal 2 2" xfId="7" xr:uid="{1125793B-25FE-48C2-AD10-F8153A287099}"/>
    <cellStyle name="Normal 2 2 3" xfId="9" xr:uid="{63FD7629-7184-4767-888F-152067CD966D}"/>
    <cellStyle name="Normal 9" xfId="11" xr:uid="{093B4948-9B83-4C5E-BFDB-C96DB1869562}"/>
    <cellStyle name="Percent" xfId="2" builtinId="5"/>
    <cellStyle name="Percent 2" xfId="5" xr:uid="{62DAF728-4A5E-46BD-BBAC-A344F22B0C8F}"/>
  </cellStyles>
  <dxfs count="17">
    <dxf>
      <font>
        <color rgb="FF9C0006"/>
      </font>
      <fill>
        <patternFill>
          <bgColor rgb="FFFFC7CE"/>
        </patternFill>
      </fill>
    </dxf>
    <dxf>
      <font>
        <color rgb="FF00B050"/>
      </font>
    </dxf>
    <dxf>
      <font>
        <color rgb="FFFF0000"/>
      </font>
    </dxf>
    <dxf>
      <font>
        <color rgb="FF9C0006"/>
      </font>
      <fill>
        <patternFill>
          <bgColor rgb="FFFFC7CE"/>
        </patternFill>
      </fill>
    </dxf>
    <dxf>
      <font>
        <color rgb="FF00B050"/>
      </font>
    </dxf>
    <dxf>
      <font>
        <color rgb="FFFF0000"/>
      </font>
    </dxf>
    <dxf>
      <font>
        <color rgb="FFFF0000"/>
      </font>
      <fill>
        <patternFill patternType="none">
          <bgColor auto="1"/>
        </patternFill>
      </fill>
    </dxf>
    <dxf>
      <font>
        <color rgb="FF00B050"/>
      </font>
    </dxf>
    <dxf>
      <font>
        <color rgb="FFFF0000"/>
      </font>
    </dxf>
    <dxf>
      <font>
        <color rgb="FF00B050"/>
      </font>
    </dxf>
    <dxf>
      <font>
        <color rgb="FFFF0000"/>
      </font>
      <fill>
        <patternFill patternType="none">
          <bgColor auto="1"/>
        </patternFill>
      </fill>
    </dxf>
    <dxf>
      <font>
        <color rgb="FF00B050"/>
      </font>
    </dxf>
    <dxf>
      <font>
        <color rgb="FFFF0000"/>
      </font>
    </dxf>
    <dxf>
      <font>
        <color rgb="FF00B050"/>
      </font>
    </dxf>
    <dxf>
      <font>
        <color rgb="FF9C0006"/>
      </font>
      <fill>
        <patternFill>
          <bgColor rgb="FFFFC7CE"/>
        </patternFill>
      </fill>
    </dxf>
    <dxf>
      <font>
        <color rgb="FF00B050"/>
      </font>
    </dxf>
    <dxf>
      <font>
        <color rgb="FFFF0000"/>
      </font>
    </dxf>
  </dxfs>
  <tableStyles count="0" defaultTableStyle="TableStyleMedium2" defaultPivotStyle="PivotStyleLight16"/>
  <colors>
    <mruColors>
      <color rgb="FFEB6105"/>
      <color rgb="FF3271D2"/>
      <color rgb="FF1B3E70"/>
      <color rgb="FFA3A3A3"/>
      <color rgb="FFD4D4D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9549583234033669E-2"/>
          <c:y val="0.13532463193245636"/>
          <c:w val="0.90915909740427159"/>
          <c:h val="0.68951162780735831"/>
        </c:manualLayout>
      </c:layout>
      <c:barChart>
        <c:barDir val="col"/>
        <c:grouping val="stacked"/>
        <c:varyColors val="0"/>
        <c:ser>
          <c:idx val="0"/>
          <c:order val="0"/>
          <c:tx>
            <c:strRef>
              <c:f>Dashboard!$Q$11</c:f>
              <c:strCache>
                <c:ptCount val="1"/>
                <c:pt idx="0">
                  <c:v>Business 1</c:v>
                </c:pt>
              </c:strCache>
            </c:strRef>
          </c:tx>
          <c:spPr>
            <a:solidFill>
              <a:schemeClr val="accent1"/>
            </a:solidFill>
            <a:ln>
              <a:noFill/>
            </a:ln>
            <a:effectLst/>
          </c:spPr>
          <c:invertIfNegative val="0"/>
          <c:cat>
            <c:numRef>
              <c:f>Dashboard!$V$7:$Z$7</c:f>
              <c:numCache>
                <c:formatCode>"Year "0_);"Year "\-0_)</c:formatCode>
                <c:ptCount val="5"/>
                <c:pt idx="0">
                  <c:v>-4</c:v>
                </c:pt>
                <c:pt idx="1">
                  <c:v>-3</c:v>
                </c:pt>
                <c:pt idx="2">
                  <c:v>-2</c:v>
                </c:pt>
                <c:pt idx="3">
                  <c:v>-1</c:v>
                </c:pt>
                <c:pt idx="4">
                  <c:v>0</c:v>
                </c:pt>
              </c:numCache>
            </c:numRef>
          </c:cat>
          <c:val>
            <c:numRef>
              <c:f>Dashboard!$V$11:$Z$11</c:f>
              <c:numCache>
                <c:formatCode>_(#,##0_);\(#,##0\);_("–"_);_(@_)</c:formatCode>
                <c:ptCount val="5"/>
                <c:pt idx="0">
                  <c:v>102000</c:v>
                </c:pt>
                <c:pt idx="1">
                  <c:v>120000</c:v>
                </c:pt>
                <c:pt idx="2">
                  <c:v>131300</c:v>
                </c:pt>
                <c:pt idx="3">
                  <c:v>142567</c:v>
                </c:pt>
                <c:pt idx="4">
                  <c:v>151200</c:v>
                </c:pt>
              </c:numCache>
            </c:numRef>
          </c:val>
          <c:extLst>
            <c:ext xmlns:c16="http://schemas.microsoft.com/office/drawing/2014/chart" uri="{C3380CC4-5D6E-409C-BE32-E72D297353CC}">
              <c16:uniqueId val="{00000000-C675-4FC1-B405-109AFD04F66B}"/>
            </c:ext>
          </c:extLst>
        </c:ser>
        <c:ser>
          <c:idx val="1"/>
          <c:order val="1"/>
          <c:tx>
            <c:strRef>
              <c:f>Dashboard!$Q$12</c:f>
              <c:strCache>
                <c:ptCount val="1"/>
                <c:pt idx="0">
                  <c:v>Business 2</c:v>
                </c:pt>
              </c:strCache>
            </c:strRef>
          </c:tx>
          <c:spPr>
            <a:solidFill>
              <a:schemeClr val="accent2"/>
            </a:solidFill>
            <a:ln>
              <a:noFill/>
            </a:ln>
            <a:effectLst/>
          </c:spPr>
          <c:invertIfNegative val="0"/>
          <c:cat>
            <c:numRef>
              <c:f>Dashboard!$V$7:$Z$7</c:f>
              <c:numCache>
                <c:formatCode>"Year "0_);"Year "\-0_)</c:formatCode>
                <c:ptCount val="5"/>
                <c:pt idx="0">
                  <c:v>-4</c:v>
                </c:pt>
                <c:pt idx="1">
                  <c:v>-3</c:v>
                </c:pt>
                <c:pt idx="2">
                  <c:v>-2</c:v>
                </c:pt>
                <c:pt idx="3">
                  <c:v>-1</c:v>
                </c:pt>
                <c:pt idx="4">
                  <c:v>0</c:v>
                </c:pt>
              </c:numCache>
            </c:numRef>
          </c:cat>
          <c:val>
            <c:numRef>
              <c:f>Dashboard!$V$12:$Z$12</c:f>
              <c:numCache>
                <c:formatCode>_(#,##0_);\(#,##0\);_("–"_);_(@_)</c:formatCode>
                <c:ptCount val="5"/>
                <c:pt idx="0">
                  <c:v>156000</c:v>
                </c:pt>
                <c:pt idx="1">
                  <c:v>156000</c:v>
                </c:pt>
                <c:pt idx="2">
                  <c:v>160058</c:v>
                </c:pt>
                <c:pt idx="3">
                  <c:v>175000</c:v>
                </c:pt>
                <c:pt idx="4">
                  <c:v>190250</c:v>
                </c:pt>
              </c:numCache>
            </c:numRef>
          </c:val>
          <c:extLst>
            <c:ext xmlns:c16="http://schemas.microsoft.com/office/drawing/2014/chart" uri="{C3380CC4-5D6E-409C-BE32-E72D297353CC}">
              <c16:uniqueId val="{00000001-C675-4FC1-B405-109AFD04F66B}"/>
            </c:ext>
          </c:extLst>
        </c:ser>
        <c:ser>
          <c:idx val="2"/>
          <c:order val="2"/>
          <c:tx>
            <c:strRef>
              <c:f>Dashboard!$Q$13</c:f>
              <c:strCache>
                <c:ptCount val="1"/>
                <c:pt idx="0">
                  <c:v>Business 3</c:v>
                </c:pt>
              </c:strCache>
            </c:strRef>
          </c:tx>
          <c:spPr>
            <a:solidFill>
              <a:schemeClr val="accent3"/>
            </a:solidFill>
            <a:ln>
              <a:noFill/>
            </a:ln>
            <a:effectLst/>
          </c:spPr>
          <c:invertIfNegative val="0"/>
          <c:cat>
            <c:numRef>
              <c:f>Dashboard!$V$7:$Z$7</c:f>
              <c:numCache>
                <c:formatCode>"Year "0_);"Year "\-0_)</c:formatCode>
                <c:ptCount val="5"/>
                <c:pt idx="0">
                  <c:v>-4</c:v>
                </c:pt>
                <c:pt idx="1">
                  <c:v>-3</c:v>
                </c:pt>
                <c:pt idx="2">
                  <c:v>-2</c:v>
                </c:pt>
                <c:pt idx="3">
                  <c:v>-1</c:v>
                </c:pt>
                <c:pt idx="4">
                  <c:v>0</c:v>
                </c:pt>
              </c:numCache>
            </c:numRef>
          </c:cat>
          <c:val>
            <c:numRef>
              <c:f>Dashboard!$V$13:$Z$13</c:f>
              <c:numCache>
                <c:formatCode>_(#,##0_);\(#,##0\);_("–"_);_(@_)</c:formatCode>
                <c:ptCount val="5"/>
                <c:pt idx="0">
                  <c:v>134500</c:v>
                </c:pt>
                <c:pt idx="1">
                  <c:v>138500</c:v>
                </c:pt>
                <c:pt idx="2">
                  <c:v>143600</c:v>
                </c:pt>
                <c:pt idx="3">
                  <c:v>145900</c:v>
                </c:pt>
                <c:pt idx="4">
                  <c:v>148600</c:v>
                </c:pt>
              </c:numCache>
            </c:numRef>
          </c:val>
          <c:extLst>
            <c:ext xmlns:c16="http://schemas.microsoft.com/office/drawing/2014/chart" uri="{C3380CC4-5D6E-409C-BE32-E72D297353CC}">
              <c16:uniqueId val="{00000002-C675-4FC1-B405-109AFD04F66B}"/>
            </c:ext>
          </c:extLst>
        </c:ser>
        <c:dLbls>
          <c:showLegendKey val="0"/>
          <c:showVal val="0"/>
          <c:showCatName val="0"/>
          <c:showSerName val="0"/>
          <c:showPercent val="0"/>
          <c:showBubbleSize val="0"/>
        </c:dLbls>
        <c:gapWidth val="80"/>
        <c:overlap val="100"/>
        <c:axId val="122008528"/>
        <c:axId val="122006608"/>
      </c:barChart>
      <c:lineChart>
        <c:grouping val="standard"/>
        <c:varyColors val="0"/>
        <c:ser>
          <c:idx val="3"/>
          <c:order val="3"/>
          <c:tx>
            <c:strRef>
              <c:f>Dashboard!$Q$14</c:f>
              <c:strCache>
                <c:ptCount val="1"/>
                <c:pt idx="0">
                  <c:v>Consolidated</c:v>
                </c:pt>
              </c:strCache>
            </c:strRef>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Dashboard!$V$14:$Z$14</c:f>
              <c:numCache>
                <c:formatCode>_(#,##0_);\(#,##0\);_("–"_);_(@_)</c:formatCode>
                <c:ptCount val="5"/>
                <c:pt idx="0">
                  <c:v>392500</c:v>
                </c:pt>
                <c:pt idx="1">
                  <c:v>414500</c:v>
                </c:pt>
                <c:pt idx="2">
                  <c:v>434958</c:v>
                </c:pt>
                <c:pt idx="3">
                  <c:v>463467</c:v>
                </c:pt>
                <c:pt idx="4">
                  <c:v>490050</c:v>
                </c:pt>
              </c:numCache>
            </c:numRef>
          </c:val>
          <c:smooth val="0"/>
          <c:extLst>
            <c:ext xmlns:c16="http://schemas.microsoft.com/office/drawing/2014/chart" uri="{C3380CC4-5D6E-409C-BE32-E72D297353CC}">
              <c16:uniqueId val="{00000003-C675-4FC1-B405-109AFD04F66B}"/>
            </c:ext>
          </c:extLst>
        </c:ser>
        <c:dLbls>
          <c:showLegendKey val="0"/>
          <c:showVal val="0"/>
          <c:showCatName val="0"/>
          <c:showSerName val="0"/>
          <c:showPercent val="0"/>
          <c:showBubbleSize val="0"/>
        </c:dLbls>
        <c:marker val="1"/>
        <c:smooth val="0"/>
        <c:axId val="122008528"/>
        <c:axId val="122006608"/>
      </c:lineChart>
      <c:catAx>
        <c:axId val="122008528"/>
        <c:scaling>
          <c:orientation val="minMax"/>
        </c:scaling>
        <c:delete val="0"/>
        <c:axPos val="b"/>
        <c:numFmt formatCode="&quot;Year &quot;0_);&quot;Year &quot;\-0_)"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006608"/>
        <c:crosses val="autoZero"/>
        <c:auto val="1"/>
        <c:lblAlgn val="ctr"/>
        <c:lblOffset val="100"/>
        <c:noMultiLvlLbl val="0"/>
      </c:catAx>
      <c:valAx>
        <c:axId val="122006608"/>
        <c:scaling>
          <c:orientation val="minMax"/>
        </c:scaling>
        <c:delete val="1"/>
        <c:axPos val="l"/>
        <c:numFmt formatCode="_(#,##0_);\(#,##0\);_(&quot;–&quot;_);_(@_)" sourceLinked="1"/>
        <c:majorTickMark val="out"/>
        <c:minorTickMark val="none"/>
        <c:tickLblPos val="nextTo"/>
        <c:crossAx val="122008528"/>
        <c:crosses val="autoZero"/>
        <c:crossBetween val="between"/>
        <c:dispUnits>
          <c:builtInUnit val="thousands"/>
        </c:dispUnits>
      </c:valAx>
      <c:spPr>
        <a:noFill/>
        <a:ln>
          <a:noFill/>
        </a:ln>
        <a:effectLst/>
      </c:spPr>
    </c:plotArea>
    <c:legend>
      <c:legendPos val="b"/>
      <c:legendEntry>
        <c:idx val="3"/>
        <c:delete val="1"/>
      </c:legendEntry>
      <c:layout>
        <c:manualLayout>
          <c:xMode val="edge"/>
          <c:yMode val="edge"/>
          <c:x val="9.6042574116455906E-2"/>
          <c:y val="2.096915115263116E-2"/>
          <c:w val="0.68935810741747505"/>
          <c:h val="8.546343237484693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767847769028873"/>
          <c:y val="0.17592592592592593"/>
          <c:w val="0.79342104111986"/>
          <c:h val="0.73577136191309422"/>
        </c:manualLayout>
      </c:layout>
      <c:barChart>
        <c:barDir val="col"/>
        <c:grouping val="clustered"/>
        <c:varyColors val="0"/>
        <c:ser>
          <c:idx val="0"/>
          <c:order val="0"/>
          <c:tx>
            <c:strRef>
              <c:f>Dashboard!$Q$18</c:f>
              <c:strCache>
                <c:ptCount val="1"/>
                <c:pt idx="0">
                  <c:v>Profit Margin ($)</c:v>
                </c:pt>
              </c:strCache>
            </c:strRef>
          </c:tx>
          <c:spPr>
            <a:solidFill>
              <a:schemeClr val="accent1"/>
            </a:solidFill>
            <a:ln>
              <a:solidFill>
                <a:schemeClr val="accent1"/>
              </a:solidFill>
              <a:prstDash val="sysDot"/>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Dashboard!$V$7:$Z$7</c:f>
              <c:numCache>
                <c:formatCode>"Year "0_);"Year "\-0_)</c:formatCode>
                <c:ptCount val="5"/>
                <c:pt idx="0">
                  <c:v>-4</c:v>
                </c:pt>
                <c:pt idx="1">
                  <c:v>-3</c:v>
                </c:pt>
                <c:pt idx="2">
                  <c:v>-2</c:v>
                </c:pt>
                <c:pt idx="3">
                  <c:v>-1</c:v>
                </c:pt>
                <c:pt idx="4">
                  <c:v>0</c:v>
                </c:pt>
              </c:numCache>
            </c:numRef>
          </c:cat>
          <c:val>
            <c:numRef>
              <c:f>Dashboard!$V$18:$Z$18</c:f>
              <c:numCache>
                <c:formatCode>_(#,##0_);\(#,##0\);_("–"_);_(@_)</c:formatCode>
                <c:ptCount val="5"/>
                <c:pt idx="0">
                  <c:v>27000</c:v>
                </c:pt>
                <c:pt idx="1">
                  <c:v>35038</c:v>
                </c:pt>
                <c:pt idx="2">
                  <c:v>43738</c:v>
                </c:pt>
                <c:pt idx="3">
                  <c:v>64967</c:v>
                </c:pt>
                <c:pt idx="4">
                  <c:v>70920</c:v>
                </c:pt>
              </c:numCache>
            </c:numRef>
          </c:val>
          <c:extLst>
            <c:ext xmlns:c16="http://schemas.microsoft.com/office/drawing/2014/chart" uri="{C3380CC4-5D6E-409C-BE32-E72D297353CC}">
              <c16:uniqueId val="{00000000-EDC8-4833-97B3-F084CBC028E0}"/>
            </c:ext>
          </c:extLst>
        </c:ser>
        <c:dLbls>
          <c:showLegendKey val="0"/>
          <c:showVal val="0"/>
          <c:showCatName val="0"/>
          <c:showSerName val="0"/>
          <c:showPercent val="0"/>
          <c:showBubbleSize val="0"/>
        </c:dLbls>
        <c:gapWidth val="80"/>
        <c:overlap val="-27"/>
        <c:axId val="2118036640"/>
        <c:axId val="2118029440"/>
      </c:barChart>
      <c:lineChart>
        <c:grouping val="standard"/>
        <c:varyColors val="0"/>
        <c:ser>
          <c:idx val="1"/>
          <c:order val="1"/>
          <c:tx>
            <c:strRef>
              <c:f>Dashboard!$Q$19</c:f>
              <c:strCache>
                <c:ptCount val="1"/>
                <c:pt idx="0">
                  <c:v>Profit Margin (%)</c:v>
                </c:pt>
              </c:strCache>
            </c:strRef>
          </c:tx>
          <c:spPr>
            <a:ln w="28575" cap="rnd">
              <a:solidFill>
                <a:schemeClr val="accent2"/>
              </a:solidFill>
              <a:prstDash val="sysDash"/>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chemeClr val="bg2"/>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Dashboard!$V$7:$Z$7</c:f>
              <c:numCache>
                <c:formatCode>"Year "0_);"Year "\-0_)</c:formatCode>
                <c:ptCount val="5"/>
                <c:pt idx="0">
                  <c:v>-4</c:v>
                </c:pt>
                <c:pt idx="1">
                  <c:v>-3</c:v>
                </c:pt>
                <c:pt idx="2">
                  <c:v>-2</c:v>
                </c:pt>
                <c:pt idx="3">
                  <c:v>-1</c:v>
                </c:pt>
                <c:pt idx="4">
                  <c:v>0</c:v>
                </c:pt>
              </c:numCache>
            </c:numRef>
          </c:cat>
          <c:val>
            <c:numRef>
              <c:f>Dashboard!$V$19:$Z$19</c:f>
              <c:numCache>
                <c:formatCode>0%</c:formatCode>
                <c:ptCount val="5"/>
                <c:pt idx="0">
                  <c:v>6.8789808917197451E-2</c:v>
                </c:pt>
                <c:pt idx="1">
                  <c:v>8.4530759951749093E-2</c:v>
                </c:pt>
                <c:pt idx="2">
                  <c:v>0.10055683537261069</c:v>
                </c:pt>
                <c:pt idx="3">
                  <c:v>0.14017610746827713</c:v>
                </c:pt>
                <c:pt idx="4">
                  <c:v>0.14471992653810836</c:v>
                </c:pt>
              </c:numCache>
            </c:numRef>
          </c:val>
          <c:smooth val="0"/>
          <c:extLst>
            <c:ext xmlns:c16="http://schemas.microsoft.com/office/drawing/2014/chart" uri="{C3380CC4-5D6E-409C-BE32-E72D297353CC}">
              <c16:uniqueId val="{00000001-EDC8-4833-97B3-F084CBC028E0}"/>
            </c:ext>
          </c:extLst>
        </c:ser>
        <c:dLbls>
          <c:showLegendKey val="0"/>
          <c:showVal val="0"/>
          <c:showCatName val="0"/>
          <c:showSerName val="0"/>
          <c:showPercent val="0"/>
          <c:showBubbleSize val="0"/>
        </c:dLbls>
        <c:marker val="1"/>
        <c:smooth val="0"/>
        <c:axId val="2118037120"/>
        <c:axId val="2118030400"/>
      </c:lineChart>
      <c:catAx>
        <c:axId val="2118036640"/>
        <c:scaling>
          <c:orientation val="minMax"/>
        </c:scaling>
        <c:delete val="0"/>
        <c:axPos val="b"/>
        <c:numFmt formatCode="&quot;Year &quot;0_);&quot;Year &quot;\-0_)"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18029440"/>
        <c:crosses val="autoZero"/>
        <c:auto val="1"/>
        <c:lblAlgn val="ctr"/>
        <c:lblOffset val="100"/>
        <c:noMultiLvlLbl val="0"/>
      </c:catAx>
      <c:valAx>
        <c:axId val="2118029440"/>
        <c:scaling>
          <c:orientation val="minMax"/>
        </c:scaling>
        <c:delete val="0"/>
        <c:axPos val="l"/>
        <c:numFmt formatCode="_(#,##0_);\(#,##0\);_(&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18036640"/>
        <c:crosses val="autoZero"/>
        <c:crossBetween val="between"/>
        <c:dispUnits>
          <c:builtInUnit val="thousands"/>
          <c:dispUnitsLbl>
            <c:spPr>
              <a:noFill/>
              <a:ln>
                <a:noFill/>
              </a:ln>
              <a:effectLst/>
            </c:spPr>
            <c:txPr>
              <a:bodyPr rot="-540000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dispUnitsLbl>
        </c:dispUnits>
      </c:valAx>
      <c:valAx>
        <c:axId val="2118030400"/>
        <c:scaling>
          <c:orientation val="minMax"/>
          <c:max val="0.5"/>
        </c:scaling>
        <c:delete val="0"/>
        <c:axPos val="r"/>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2118037120"/>
        <c:crosses val="max"/>
        <c:crossBetween val="between"/>
      </c:valAx>
      <c:catAx>
        <c:axId val="2118037120"/>
        <c:scaling>
          <c:orientation val="minMax"/>
        </c:scaling>
        <c:delete val="1"/>
        <c:axPos val="b"/>
        <c:numFmt formatCode="&quot;Year &quot;0_);&quot;Year &quot;\-0_)" sourceLinked="1"/>
        <c:majorTickMark val="none"/>
        <c:minorTickMark val="none"/>
        <c:tickLblPos val="nextTo"/>
        <c:crossAx val="2118030400"/>
        <c:crosses val="autoZero"/>
        <c:auto val="1"/>
        <c:lblAlgn val="ctr"/>
        <c:lblOffset val="100"/>
        <c:noMultiLvlLbl val="0"/>
      </c:catAx>
      <c:spPr>
        <a:noFill/>
        <a:ln>
          <a:noFill/>
        </a:ln>
        <a:effectLst/>
      </c:spPr>
    </c:plotArea>
    <c:legend>
      <c:legendPos val="b"/>
      <c:layout>
        <c:manualLayout>
          <c:xMode val="edge"/>
          <c:yMode val="edge"/>
          <c:x val="0.12595523116924254"/>
          <c:y val="3.4084890807631059E-2"/>
          <c:w val="0.77995587348933793"/>
          <c:h val="9.66802452260762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solidFill>
            <a:schemeClr val="tx1"/>
          </a:solidFill>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956852225875828"/>
          <c:y val="0.15897442316754418"/>
          <c:w val="0.80086497495824682"/>
          <c:h val="0.70731585193452529"/>
        </c:manualLayout>
      </c:layout>
      <c:areaChart>
        <c:grouping val="stacked"/>
        <c:varyColors val="0"/>
        <c:ser>
          <c:idx val="0"/>
          <c:order val="0"/>
          <c:tx>
            <c:strRef>
              <c:f>Dashboard!$Q$35</c:f>
              <c:strCache>
                <c:ptCount val="1"/>
                <c:pt idx="0">
                  <c:v>Salaries and Benefits</c:v>
                </c:pt>
              </c:strCache>
            </c:strRef>
          </c:tx>
          <c:spPr>
            <a:solidFill>
              <a:schemeClr val="accent1"/>
            </a:solidFill>
            <a:ln>
              <a:noFill/>
            </a:ln>
            <a:effectLst/>
          </c:spPr>
          <c:cat>
            <c:numRef>
              <c:f>Dashboard!$V$7:$Z$7</c:f>
              <c:numCache>
                <c:formatCode>"Year "0_);"Year "\-0_)</c:formatCode>
                <c:ptCount val="5"/>
                <c:pt idx="0">
                  <c:v>-4</c:v>
                </c:pt>
                <c:pt idx="1">
                  <c:v>-3</c:v>
                </c:pt>
                <c:pt idx="2">
                  <c:v>-2</c:v>
                </c:pt>
                <c:pt idx="3">
                  <c:v>-1</c:v>
                </c:pt>
                <c:pt idx="4">
                  <c:v>0</c:v>
                </c:pt>
              </c:numCache>
            </c:numRef>
          </c:cat>
          <c:val>
            <c:numRef>
              <c:f>Dashboard!$V$35:$Z$35</c:f>
              <c:numCache>
                <c:formatCode>_(#,##0_);\(#,##0\);_("–"_);_(@_)</c:formatCode>
                <c:ptCount val="5"/>
                <c:pt idx="0">
                  <c:v>70500</c:v>
                </c:pt>
                <c:pt idx="1">
                  <c:v>77950</c:v>
                </c:pt>
                <c:pt idx="2">
                  <c:v>80650</c:v>
                </c:pt>
                <c:pt idx="3">
                  <c:v>79100</c:v>
                </c:pt>
                <c:pt idx="4">
                  <c:v>84900</c:v>
                </c:pt>
              </c:numCache>
            </c:numRef>
          </c:val>
          <c:extLst>
            <c:ext xmlns:c16="http://schemas.microsoft.com/office/drawing/2014/chart" uri="{C3380CC4-5D6E-409C-BE32-E72D297353CC}">
              <c16:uniqueId val="{00000000-0D12-4E36-A056-2782649C26C7}"/>
            </c:ext>
          </c:extLst>
        </c:ser>
        <c:ser>
          <c:idx val="1"/>
          <c:order val="1"/>
          <c:tx>
            <c:strRef>
              <c:f>Dashboard!$Q$36</c:f>
              <c:strCache>
                <c:ptCount val="1"/>
                <c:pt idx="0">
                  <c:v>Rent and Overhead</c:v>
                </c:pt>
              </c:strCache>
            </c:strRef>
          </c:tx>
          <c:spPr>
            <a:solidFill>
              <a:schemeClr val="accent2"/>
            </a:solidFill>
            <a:ln>
              <a:noFill/>
            </a:ln>
            <a:effectLst/>
          </c:spPr>
          <c:cat>
            <c:numRef>
              <c:f>Dashboard!$V$7:$Z$7</c:f>
              <c:numCache>
                <c:formatCode>"Year "0_);"Year "\-0_)</c:formatCode>
                <c:ptCount val="5"/>
                <c:pt idx="0">
                  <c:v>-4</c:v>
                </c:pt>
                <c:pt idx="1">
                  <c:v>-3</c:v>
                </c:pt>
                <c:pt idx="2">
                  <c:v>-2</c:v>
                </c:pt>
                <c:pt idx="3">
                  <c:v>-1</c:v>
                </c:pt>
                <c:pt idx="4">
                  <c:v>0</c:v>
                </c:pt>
              </c:numCache>
            </c:numRef>
          </c:cat>
          <c:val>
            <c:numRef>
              <c:f>Dashboard!$V$36:$Z$36</c:f>
              <c:numCache>
                <c:formatCode>_(#,##0_);\(#,##0\);_("–"_);_(@_)</c:formatCode>
                <c:ptCount val="5"/>
                <c:pt idx="0">
                  <c:v>32600</c:v>
                </c:pt>
                <c:pt idx="1">
                  <c:v>35100</c:v>
                </c:pt>
                <c:pt idx="2">
                  <c:v>35270</c:v>
                </c:pt>
                <c:pt idx="3">
                  <c:v>38000</c:v>
                </c:pt>
                <c:pt idx="4">
                  <c:v>40500</c:v>
                </c:pt>
              </c:numCache>
            </c:numRef>
          </c:val>
          <c:extLst>
            <c:ext xmlns:c16="http://schemas.microsoft.com/office/drawing/2014/chart" uri="{C3380CC4-5D6E-409C-BE32-E72D297353CC}">
              <c16:uniqueId val="{00000001-0D12-4E36-A056-2782649C26C7}"/>
            </c:ext>
          </c:extLst>
        </c:ser>
        <c:ser>
          <c:idx val="2"/>
          <c:order val="2"/>
          <c:tx>
            <c:strRef>
              <c:f>Dashboard!$Q$37</c:f>
              <c:strCache>
                <c:ptCount val="1"/>
                <c:pt idx="0">
                  <c:v>Depreciation &amp; Amortization</c:v>
                </c:pt>
              </c:strCache>
            </c:strRef>
          </c:tx>
          <c:spPr>
            <a:solidFill>
              <a:schemeClr val="accent3"/>
            </a:solidFill>
            <a:ln>
              <a:noFill/>
            </a:ln>
            <a:effectLst/>
          </c:spPr>
          <c:cat>
            <c:numRef>
              <c:f>Dashboard!$V$7:$Z$7</c:f>
              <c:numCache>
                <c:formatCode>"Year "0_);"Year "\-0_)</c:formatCode>
                <c:ptCount val="5"/>
                <c:pt idx="0">
                  <c:v>-4</c:v>
                </c:pt>
                <c:pt idx="1">
                  <c:v>-3</c:v>
                </c:pt>
                <c:pt idx="2">
                  <c:v>-2</c:v>
                </c:pt>
                <c:pt idx="3">
                  <c:v>-1</c:v>
                </c:pt>
                <c:pt idx="4">
                  <c:v>0</c:v>
                </c:pt>
              </c:numCache>
            </c:numRef>
          </c:cat>
          <c:val>
            <c:numRef>
              <c:f>Dashboard!$V$37:$Z$37</c:f>
              <c:numCache>
                <c:formatCode>_(#,##0_);\(#,##0\);_("–"_);_(@_)</c:formatCode>
                <c:ptCount val="5"/>
                <c:pt idx="0">
                  <c:v>48300</c:v>
                </c:pt>
                <c:pt idx="1">
                  <c:v>53900</c:v>
                </c:pt>
                <c:pt idx="2">
                  <c:v>52000</c:v>
                </c:pt>
                <c:pt idx="3">
                  <c:v>48500</c:v>
                </c:pt>
                <c:pt idx="4">
                  <c:v>47600</c:v>
                </c:pt>
              </c:numCache>
            </c:numRef>
          </c:val>
          <c:extLst>
            <c:ext xmlns:c16="http://schemas.microsoft.com/office/drawing/2014/chart" uri="{C3380CC4-5D6E-409C-BE32-E72D297353CC}">
              <c16:uniqueId val="{00000002-0D12-4E36-A056-2782649C26C7}"/>
            </c:ext>
          </c:extLst>
        </c:ser>
        <c:ser>
          <c:idx val="3"/>
          <c:order val="3"/>
          <c:tx>
            <c:strRef>
              <c:f>Dashboard!$Q$38</c:f>
              <c:strCache>
                <c:ptCount val="1"/>
                <c:pt idx="0">
                  <c:v>Interest</c:v>
                </c:pt>
              </c:strCache>
            </c:strRef>
          </c:tx>
          <c:spPr>
            <a:solidFill>
              <a:schemeClr val="accent4"/>
            </a:solidFill>
            <a:ln>
              <a:noFill/>
            </a:ln>
            <a:effectLst/>
          </c:spPr>
          <c:cat>
            <c:numRef>
              <c:f>Dashboard!$V$7:$Z$7</c:f>
              <c:numCache>
                <c:formatCode>"Year "0_);"Year "\-0_)</c:formatCode>
                <c:ptCount val="5"/>
                <c:pt idx="0">
                  <c:v>-4</c:v>
                </c:pt>
                <c:pt idx="1">
                  <c:v>-3</c:v>
                </c:pt>
                <c:pt idx="2">
                  <c:v>-2</c:v>
                </c:pt>
                <c:pt idx="3">
                  <c:v>-1</c:v>
                </c:pt>
                <c:pt idx="4">
                  <c:v>0</c:v>
                </c:pt>
              </c:numCache>
            </c:numRef>
          </c:cat>
          <c:val>
            <c:numRef>
              <c:f>Dashboard!$V$38:$Z$38</c:f>
              <c:numCache>
                <c:formatCode>_(#,##0_);\(#,##0\);_("–"_);_(@_)</c:formatCode>
                <c:ptCount val="5"/>
                <c:pt idx="0">
                  <c:v>7600</c:v>
                </c:pt>
                <c:pt idx="1">
                  <c:v>6500</c:v>
                </c:pt>
                <c:pt idx="2">
                  <c:v>4700</c:v>
                </c:pt>
                <c:pt idx="3">
                  <c:v>5000</c:v>
                </c:pt>
                <c:pt idx="4">
                  <c:v>3000</c:v>
                </c:pt>
              </c:numCache>
            </c:numRef>
          </c:val>
          <c:extLst>
            <c:ext xmlns:c16="http://schemas.microsoft.com/office/drawing/2014/chart" uri="{C3380CC4-5D6E-409C-BE32-E72D297353CC}">
              <c16:uniqueId val="{00000003-0D12-4E36-A056-2782649C26C7}"/>
            </c:ext>
          </c:extLst>
        </c:ser>
        <c:dLbls>
          <c:showLegendKey val="0"/>
          <c:showVal val="0"/>
          <c:showCatName val="0"/>
          <c:showSerName val="0"/>
          <c:showPercent val="0"/>
          <c:showBubbleSize val="0"/>
        </c:dLbls>
        <c:axId val="1088232320"/>
        <c:axId val="1088229440"/>
      </c:areaChart>
      <c:catAx>
        <c:axId val="1088232320"/>
        <c:scaling>
          <c:orientation val="minMax"/>
        </c:scaling>
        <c:delete val="0"/>
        <c:axPos val="b"/>
        <c:numFmt formatCode="&quot;Year &quot;0_);&quot;Year &quot;\-0_)"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8229440"/>
        <c:crosses val="autoZero"/>
        <c:auto val="1"/>
        <c:lblAlgn val="ctr"/>
        <c:lblOffset val="100"/>
        <c:noMultiLvlLbl val="0"/>
      </c:catAx>
      <c:valAx>
        <c:axId val="1088229440"/>
        <c:scaling>
          <c:orientation val="minMax"/>
        </c:scaling>
        <c:delete val="0"/>
        <c:axPos val="l"/>
        <c:numFmt formatCode="_(#,##0_);\(#,##0\);_(&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88232320"/>
        <c:crosses val="autoZero"/>
        <c:crossBetween val="midCat"/>
        <c:dispUnits>
          <c:builtInUnit val="thousands"/>
        </c:dispUnits>
      </c:valAx>
      <c:spPr>
        <a:noFill/>
        <a:ln>
          <a:noFill/>
        </a:ln>
        <a:effectLst/>
      </c:spPr>
    </c:plotArea>
    <c:legend>
      <c:legendPos val="b"/>
      <c:layout>
        <c:manualLayout>
          <c:xMode val="edge"/>
          <c:yMode val="edge"/>
          <c:x val="6.4897731058091129E-2"/>
          <c:y val="2.6281052405028229E-2"/>
          <c:w val="0.93105088596888042"/>
          <c:h val="0.1653858935537627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data id="1">
      <cx:strDim type="cat">
        <cx:f>_xlchart.v1.0</cx:f>
      </cx:strDim>
    </cx:data>
  </cx:chartData>
  <cx:chart>
    <cx:plotArea>
      <cx:plotAreaRegion>
        <cx:plotSurface>
          <cx:spPr>
            <a:ln>
              <a:noFill/>
            </a:ln>
          </cx:spPr>
        </cx:plotSurface>
        <cx:series layoutId="waterfall" uniqueId="{AA6EFB28-6784-4CA9-B637-F5332B47624A}" formatIdx="0">
          <cx:dataPt idx="1">
            <cx:spPr>
              <a:solidFill>
                <a:srgbClr val="ED7D31"/>
              </a:solidFill>
            </cx:spPr>
          </cx:dataPt>
          <cx:dataPt idx="2">
            <cx:spPr>
              <a:solidFill>
                <a:srgbClr val="E7E6E6">
                  <a:lumMod val="75000"/>
                </a:srgbClr>
              </a:solidFill>
            </cx:spPr>
          </cx:dataPt>
          <cx:dataPt idx="3">
            <cx:spPr>
              <a:solidFill>
                <a:srgbClr val="002060"/>
              </a:solidFill>
            </cx:spPr>
          </cx:dataPt>
          <cx:dataLabels pos="outEnd">
            <cx:visibility seriesName="0" categoryName="0" value="1"/>
          </cx:dataLabels>
          <cx:dataId val="0"/>
          <cx:layoutPr>
            <cx:subtotals>
              <cx:idx val="3"/>
            </cx:subtotals>
          </cx:layoutPr>
        </cx:series>
        <cx:series layoutId="waterfall" hidden="1" uniqueId="{00000001-8F88-4ED2-A907-C45CA7C01189}" formatIdx="1">
          <cx:dataId val="1"/>
        </cx:series>
      </cx:plotAreaRegion>
      <cx:axis id="0">
        <cx:catScaling gapWidth="0.5"/>
        <cx:tickLabels/>
      </cx:axis>
      <cx:axis id="1" hidden="1">
        <cx:valScaling/>
        <cx:units unit="thousands"/>
        <cx:tickLabels/>
      </cx:axis>
    </cx:plotArea>
  </cx:chart>
  <cx:spPr>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microsoft.com/office/2014/relationships/chartEx" Target="../charts/chartEx1.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1</xdr:col>
      <xdr:colOff>20776</xdr:colOff>
      <xdr:row>10</xdr:row>
      <xdr:rowOff>6931</xdr:rowOff>
    </xdr:from>
    <xdr:to>
      <xdr:col>6</xdr:col>
      <xdr:colOff>256308</xdr:colOff>
      <xdr:row>22</xdr:row>
      <xdr:rowOff>27710</xdr:rowOff>
    </xdr:to>
    <xdr:graphicFrame macro="">
      <xdr:nvGraphicFramePr>
        <xdr:cNvPr id="2" name="Chart 1">
          <a:extLst>
            <a:ext uri="{FF2B5EF4-FFF2-40B4-BE49-F238E27FC236}">
              <a16:creationId xmlns:a16="http://schemas.microsoft.com/office/drawing/2014/main" id="{244883C1-F17C-892B-53EC-5A0375DA5AD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533402</xdr:colOff>
      <xdr:row>10</xdr:row>
      <xdr:rowOff>131619</xdr:rowOff>
    </xdr:from>
    <xdr:to>
      <xdr:col>12</xdr:col>
      <xdr:colOff>346368</xdr:colOff>
      <xdr:row>21</xdr:row>
      <xdr:rowOff>62346</xdr:rowOff>
    </xdr:to>
    <xdr:graphicFrame macro="">
      <xdr:nvGraphicFramePr>
        <xdr:cNvPr id="5" name="Chart 4">
          <a:extLst>
            <a:ext uri="{FF2B5EF4-FFF2-40B4-BE49-F238E27FC236}">
              <a16:creationId xmlns:a16="http://schemas.microsoft.com/office/drawing/2014/main" id="{AF882728-8093-9969-6C69-8D64463089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13851</xdr:colOff>
      <xdr:row>32</xdr:row>
      <xdr:rowOff>41564</xdr:rowOff>
    </xdr:from>
    <xdr:to>
      <xdr:col>6</xdr:col>
      <xdr:colOff>117760</xdr:colOff>
      <xdr:row>43</xdr:row>
      <xdr:rowOff>69273</xdr:rowOff>
    </xdr:to>
    <mc:AlternateContent xmlns:mc="http://schemas.openxmlformats.org/markup-compatibility/2006">
      <mc:Choice xmlns:cx1="http://schemas.microsoft.com/office/drawing/2015/9/8/chartex" Requires="cx1">
        <xdr:graphicFrame macro="">
          <xdr:nvGraphicFramePr>
            <xdr:cNvPr id="8" name="Chart 7">
              <a:extLst>
                <a:ext uri="{FF2B5EF4-FFF2-40B4-BE49-F238E27FC236}">
                  <a16:creationId xmlns:a16="http://schemas.microsoft.com/office/drawing/2014/main" id="{11656822-8C1C-B1E8-5ECA-3A87BA62A6EB}"/>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3"/>
            </a:graphicData>
          </a:graphic>
        </xdr:graphicFrame>
      </mc:Choice>
      <mc:Fallback>
        <xdr:sp macro="" textlink="">
          <xdr:nvSpPr>
            <xdr:cNvPr id="0" name=""/>
            <xdr:cNvSpPr>
              <a:spLocks noTextEdit="1"/>
            </xdr:cNvSpPr>
          </xdr:nvSpPr>
          <xdr:spPr>
            <a:xfrm>
              <a:off x="562491" y="5421284"/>
              <a:ext cx="3075709" cy="2047009"/>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325583</xdr:colOff>
      <xdr:row>32</xdr:row>
      <xdr:rowOff>24250</xdr:rowOff>
    </xdr:from>
    <xdr:to>
      <xdr:col>12</xdr:col>
      <xdr:colOff>491836</xdr:colOff>
      <xdr:row>43</xdr:row>
      <xdr:rowOff>124690</xdr:rowOff>
    </xdr:to>
    <xdr:graphicFrame macro="">
      <xdr:nvGraphicFramePr>
        <xdr:cNvPr id="3" name="Chart 2">
          <a:extLst>
            <a:ext uri="{FF2B5EF4-FFF2-40B4-BE49-F238E27FC236}">
              <a16:creationId xmlns:a16="http://schemas.microsoft.com/office/drawing/2014/main" id="{21185D2D-F41B-ACDC-C384-018106A8E94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27709</xdr:colOff>
      <xdr:row>5</xdr:row>
      <xdr:rowOff>41564</xdr:rowOff>
    </xdr:from>
    <xdr:to>
      <xdr:col>12</xdr:col>
      <xdr:colOff>519546</xdr:colOff>
      <xdr:row>8</xdr:row>
      <xdr:rowOff>96982</xdr:rowOff>
    </xdr:to>
    <xdr:sp macro="" textlink="">
      <xdr:nvSpPr>
        <xdr:cNvPr id="12" name="TextBox 11">
          <a:extLst>
            <a:ext uri="{FF2B5EF4-FFF2-40B4-BE49-F238E27FC236}">
              <a16:creationId xmlns:a16="http://schemas.microsoft.com/office/drawing/2014/main" id="{E60B621A-DBAA-33F2-2080-E9765AFF137A}"/>
            </a:ext>
          </a:extLst>
        </xdr:cNvPr>
        <xdr:cNvSpPr txBox="1"/>
      </xdr:nvSpPr>
      <xdr:spPr>
        <a:xfrm>
          <a:off x="574964" y="609600"/>
          <a:ext cx="6906491" cy="581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Times New Roman" panose="02020603050405020304" pitchFamily="18" charset="0"/>
              <a:cs typeface="Times New Roman" panose="02020603050405020304" pitchFamily="18" charset="0"/>
            </a:rPr>
            <a:t>Company</a:t>
          </a:r>
          <a:r>
            <a:rPr lang="en-US" sz="1100" baseline="0">
              <a:latin typeface="Times New Roman" panose="02020603050405020304" pitchFamily="18" charset="0"/>
              <a:cs typeface="Times New Roman" panose="02020603050405020304" pitchFamily="18" charset="0"/>
            </a:rPr>
            <a:t> Description: GT Solutions is a diversified technology and services company committed to delivering innovative solutions across multiple industries. The company operates through three main business lines:</a:t>
          </a:r>
          <a:endParaRPr lang="en-US" sz="1100">
            <a:latin typeface="Times New Roman" panose="02020603050405020304" pitchFamily="18" charset="0"/>
            <a:cs typeface="Times New Roman" panose="02020603050405020304" pitchFamily="18"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A8707-AAA6-451E-81BC-819739B64411}">
  <sheetPr>
    <pageSetUpPr fitToPage="1"/>
  </sheetPr>
  <dimension ref="B1:Z71"/>
  <sheetViews>
    <sheetView showGridLines="0" tabSelected="1" topLeftCell="A33" zoomScale="110" zoomScaleNormal="110" workbookViewId="0">
      <selection activeCell="G3" sqref="G3"/>
    </sheetView>
  </sheetViews>
  <sheetFormatPr defaultRowHeight="13.8" x14ac:dyDescent="0.25"/>
  <cols>
    <col min="1" max="3" width="9" style="3"/>
    <col min="4" max="4" width="12.75" style="3" bestFit="1" customWidth="1"/>
    <col min="5" max="9" width="9" style="3"/>
    <col min="10" max="11" width="10" style="3" bestFit="1" customWidth="1"/>
    <col min="12" max="12" width="9.625" style="3" customWidth="1"/>
    <col min="13" max="13" width="9" style="3"/>
    <col min="14" max="14" width="11.125" style="3" customWidth="1"/>
    <col min="15" max="15" width="8.75" style="3" customWidth="1"/>
    <col min="16" max="21" width="9" style="3"/>
    <col min="22" max="22" width="14.125" style="3" bestFit="1" customWidth="1"/>
    <col min="23" max="26" width="10.375" style="3" bestFit="1" customWidth="1"/>
    <col min="27" max="16384" width="9" style="3"/>
  </cols>
  <sheetData>
    <row r="1" spans="2:26" x14ac:dyDescent="0.25">
      <c r="B1" s="61" t="s">
        <v>36</v>
      </c>
      <c r="C1" s="61"/>
      <c r="D1" s="61"/>
      <c r="E1" s="61"/>
    </row>
    <row r="2" spans="2:26" x14ac:dyDescent="0.25">
      <c r="B2" s="61" t="s">
        <v>37</v>
      </c>
      <c r="C2" s="61"/>
      <c r="D2" s="61"/>
      <c r="E2" s="61"/>
    </row>
    <row r="3" spans="2:26" x14ac:dyDescent="0.25">
      <c r="B3" s="61" t="s">
        <v>38</v>
      </c>
      <c r="C3" s="61"/>
      <c r="D3" s="61"/>
      <c r="E3" s="61"/>
    </row>
    <row r="4" spans="2:26" ht="14.4" thickBot="1" x14ac:dyDescent="0.3"/>
    <row r="5" spans="2:26" ht="17.399999999999999" x14ac:dyDescent="0.3">
      <c r="B5" s="10" t="s">
        <v>20</v>
      </c>
      <c r="C5" s="11"/>
      <c r="D5" s="11"/>
      <c r="E5" s="11"/>
      <c r="F5" s="11"/>
      <c r="G5" s="12"/>
      <c r="H5" s="12"/>
      <c r="I5" s="12"/>
      <c r="J5" s="12"/>
      <c r="K5" s="12"/>
      <c r="L5" s="12"/>
      <c r="M5" s="13"/>
      <c r="Q5" s="10" t="s">
        <v>21</v>
      </c>
      <c r="R5" s="11"/>
      <c r="S5" s="11"/>
      <c r="T5" s="11"/>
      <c r="U5" s="12"/>
      <c r="V5" s="12"/>
      <c r="W5" s="12"/>
      <c r="X5" s="12"/>
      <c r="Y5" s="12"/>
      <c r="Z5" s="13"/>
    </row>
    <row r="6" spans="2:26" x14ac:dyDescent="0.25">
      <c r="B6" s="14"/>
      <c r="M6" s="15"/>
      <c r="Q6" s="14"/>
      <c r="Z6" s="15"/>
    </row>
    <row r="7" spans="2:26" ht="14.4" thickBot="1" x14ac:dyDescent="0.3">
      <c r="B7" s="14"/>
      <c r="M7" s="15"/>
      <c r="Q7" s="34" t="s">
        <v>18</v>
      </c>
      <c r="V7" s="4">
        <f>W7-1</f>
        <v>-4</v>
      </c>
      <c r="W7" s="4">
        <f>X7-1</f>
        <v>-3</v>
      </c>
      <c r="X7" s="4">
        <f>Y7-1</f>
        <v>-2</v>
      </c>
      <c r="Y7" s="4">
        <f>Z7-1</f>
        <v>-1</v>
      </c>
      <c r="Z7" s="35">
        <v>0</v>
      </c>
    </row>
    <row r="8" spans="2:26" x14ac:dyDescent="0.25">
      <c r="B8" s="14"/>
      <c r="M8" s="15"/>
      <c r="Q8" s="14"/>
      <c r="Z8" s="15"/>
    </row>
    <row r="9" spans="2:26" x14ac:dyDescent="0.25">
      <c r="B9" s="14"/>
      <c r="M9" s="15"/>
      <c r="Q9" s="14"/>
      <c r="Z9" s="15"/>
    </row>
    <row r="10" spans="2:26" x14ac:dyDescent="0.25">
      <c r="B10" s="16" t="s">
        <v>22</v>
      </c>
      <c r="C10" s="6"/>
      <c r="D10" s="6"/>
      <c r="E10" s="6"/>
      <c r="F10" s="6"/>
      <c r="H10" s="7" t="s">
        <v>9</v>
      </c>
      <c r="I10" s="6"/>
      <c r="J10" s="6"/>
      <c r="K10" s="6"/>
      <c r="L10" s="6"/>
      <c r="M10" s="17"/>
      <c r="Q10" s="36" t="s">
        <v>7</v>
      </c>
      <c r="Z10" s="15"/>
    </row>
    <row r="11" spans="2:26" ht="15" x14ac:dyDescent="0.35">
      <c r="B11" s="14"/>
      <c r="M11" s="15"/>
      <c r="Q11" s="37" t="s">
        <v>17</v>
      </c>
      <c r="V11" s="1">
        <v>102000</v>
      </c>
      <c r="W11" s="1">
        <v>120000</v>
      </c>
      <c r="X11" s="1">
        <v>131300</v>
      </c>
      <c r="Y11" s="1">
        <v>142567</v>
      </c>
      <c r="Z11" s="38">
        <v>151200</v>
      </c>
    </row>
    <row r="12" spans="2:26" ht="15" x14ac:dyDescent="0.35">
      <c r="B12" s="18"/>
      <c r="C12" s="19"/>
      <c r="D12" s="19"/>
      <c r="E12" s="19"/>
      <c r="F12" s="19"/>
      <c r="H12" s="19"/>
      <c r="I12" s="19"/>
      <c r="J12" s="19"/>
      <c r="K12" s="19"/>
      <c r="L12" s="19"/>
      <c r="M12" s="15"/>
      <c r="Q12" s="37" t="s">
        <v>16</v>
      </c>
      <c r="V12" s="1">
        <v>156000</v>
      </c>
      <c r="W12" s="1">
        <v>156000</v>
      </c>
      <c r="X12" s="1">
        <v>160058</v>
      </c>
      <c r="Y12" s="1">
        <v>175000</v>
      </c>
      <c r="Z12" s="38">
        <v>190250</v>
      </c>
    </row>
    <row r="13" spans="2:26" ht="15" x14ac:dyDescent="0.35">
      <c r="B13" s="18"/>
      <c r="C13" s="19"/>
      <c r="D13" s="19"/>
      <c r="E13" s="19"/>
      <c r="F13" s="19"/>
      <c r="H13" s="19"/>
      <c r="I13" s="19"/>
      <c r="J13" s="19"/>
      <c r="K13" s="19"/>
      <c r="L13" s="19"/>
      <c r="M13" s="15"/>
      <c r="Q13" s="37" t="s">
        <v>15</v>
      </c>
      <c r="V13" s="5">
        <v>134500</v>
      </c>
      <c r="W13" s="5">
        <v>138500</v>
      </c>
      <c r="X13" s="5">
        <v>143600</v>
      </c>
      <c r="Y13" s="5">
        <v>145900</v>
      </c>
      <c r="Z13" s="39">
        <v>148600</v>
      </c>
    </row>
    <row r="14" spans="2:26" x14ac:dyDescent="0.25">
      <c r="B14" s="18"/>
      <c r="C14" s="19"/>
      <c r="D14" s="19"/>
      <c r="E14" s="19"/>
      <c r="F14" s="19"/>
      <c r="H14" s="19"/>
      <c r="I14" s="19"/>
      <c r="J14" s="19"/>
      <c r="K14" s="19"/>
      <c r="L14" s="19"/>
      <c r="M14" s="15"/>
      <c r="Q14" s="37" t="s">
        <v>14</v>
      </c>
      <c r="V14" s="40">
        <f>SUM(V11:V13)</f>
        <v>392500</v>
      </c>
      <c r="W14" s="40">
        <f t="shared" ref="W14:Z14" si="0">SUM(W11:W13)</f>
        <v>414500</v>
      </c>
      <c r="X14" s="40">
        <f t="shared" si="0"/>
        <v>434958</v>
      </c>
      <c r="Y14" s="40">
        <f t="shared" si="0"/>
        <v>463467</v>
      </c>
      <c r="Z14" s="41">
        <f t="shared" si="0"/>
        <v>490050</v>
      </c>
    </row>
    <row r="15" spans="2:26" x14ac:dyDescent="0.25">
      <c r="B15" s="18"/>
      <c r="C15" s="19"/>
      <c r="D15" s="19"/>
      <c r="E15" s="19"/>
      <c r="F15" s="19"/>
      <c r="H15" s="19"/>
      <c r="I15" s="19"/>
      <c r="J15" s="19"/>
      <c r="K15" s="19"/>
      <c r="L15" s="19"/>
      <c r="M15" s="15"/>
      <c r="Q15" s="14"/>
      <c r="Z15" s="15"/>
    </row>
    <row r="16" spans="2:26" ht="15" x14ac:dyDescent="0.35">
      <c r="B16" s="18"/>
      <c r="C16" s="19"/>
      <c r="D16" s="19"/>
      <c r="E16" s="19"/>
      <c r="F16" s="19"/>
      <c r="H16" s="19"/>
      <c r="I16" s="19"/>
      <c r="J16" s="19"/>
      <c r="K16" s="19"/>
      <c r="L16" s="19"/>
      <c r="M16" s="15"/>
      <c r="Q16" s="36" t="s">
        <v>6</v>
      </c>
      <c r="V16" s="1">
        <v>206500</v>
      </c>
      <c r="W16" s="1">
        <v>206012</v>
      </c>
      <c r="X16" s="1">
        <v>218600</v>
      </c>
      <c r="Y16" s="1">
        <v>227900</v>
      </c>
      <c r="Z16" s="38">
        <v>243130</v>
      </c>
    </row>
    <row r="17" spans="2:26" x14ac:dyDescent="0.25">
      <c r="B17" s="18"/>
      <c r="C17" s="19"/>
      <c r="D17" s="19"/>
      <c r="E17" s="19"/>
      <c r="F17" s="19"/>
      <c r="H17" s="19"/>
      <c r="I17" s="19"/>
      <c r="J17" s="19"/>
      <c r="K17" s="19"/>
      <c r="L17" s="19"/>
      <c r="M17" s="15"/>
      <c r="Q17" s="14"/>
      <c r="Z17" s="15"/>
    </row>
    <row r="18" spans="2:26" x14ac:dyDescent="0.25">
      <c r="B18" s="18"/>
      <c r="C18" s="19"/>
      <c r="D18" s="19"/>
      <c r="E18" s="19"/>
      <c r="F18" s="19"/>
      <c r="H18" s="19"/>
      <c r="I18" s="19"/>
      <c r="J18" s="19"/>
      <c r="K18" s="19"/>
      <c r="L18" s="19"/>
      <c r="M18" s="15"/>
      <c r="Q18" s="37" t="s">
        <v>23</v>
      </c>
      <c r="V18" s="40">
        <f>V14-V16-V39</f>
        <v>27000</v>
      </c>
      <c r="W18" s="40">
        <f t="shared" ref="W18:Z18" si="1">W14-W16-W39</f>
        <v>35038</v>
      </c>
      <c r="X18" s="40">
        <f t="shared" si="1"/>
        <v>43738</v>
      </c>
      <c r="Y18" s="40">
        <f t="shared" si="1"/>
        <v>64967</v>
      </c>
      <c r="Z18" s="41">
        <f t="shared" si="1"/>
        <v>70920</v>
      </c>
    </row>
    <row r="19" spans="2:26" x14ac:dyDescent="0.25">
      <c r="B19" s="18"/>
      <c r="C19" s="19"/>
      <c r="D19" s="19"/>
      <c r="E19" s="19"/>
      <c r="F19" s="19"/>
      <c r="H19" s="19"/>
      <c r="I19" s="19"/>
      <c r="J19" s="19"/>
      <c r="K19" s="19"/>
      <c r="L19" s="19"/>
      <c r="M19" s="15"/>
      <c r="Q19" s="37" t="s">
        <v>8</v>
      </c>
      <c r="V19" s="42">
        <f>V18/V14</f>
        <v>6.8789808917197451E-2</v>
      </c>
      <c r="W19" s="42">
        <f t="shared" ref="W19:Z19" si="2">W18/W14</f>
        <v>8.4530759951749093E-2</v>
      </c>
      <c r="X19" s="42">
        <f t="shared" si="2"/>
        <v>0.10055683537261069</v>
      </c>
      <c r="Y19" s="42">
        <f t="shared" si="2"/>
        <v>0.14017610746827713</v>
      </c>
      <c r="Z19" s="43">
        <f t="shared" si="2"/>
        <v>0.14471992653810836</v>
      </c>
    </row>
    <row r="20" spans="2:26" x14ac:dyDescent="0.25">
      <c r="B20" s="18"/>
      <c r="C20" s="19"/>
      <c r="D20" s="19"/>
      <c r="E20" s="19"/>
      <c r="F20" s="19"/>
      <c r="H20" s="19"/>
      <c r="I20" s="19"/>
      <c r="J20" s="19"/>
      <c r="K20" s="19"/>
      <c r="L20" s="19"/>
      <c r="M20" s="15"/>
      <c r="Q20" s="14"/>
      <c r="Z20" s="15"/>
    </row>
    <row r="21" spans="2:26" x14ac:dyDescent="0.25">
      <c r="B21" s="18"/>
      <c r="C21" s="19"/>
      <c r="D21" s="19"/>
      <c r="E21" s="19"/>
      <c r="F21" s="19"/>
      <c r="H21" s="19"/>
      <c r="I21" s="19"/>
      <c r="J21" s="19"/>
      <c r="K21" s="19"/>
      <c r="L21" s="19"/>
      <c r="M21" s="15"/>
      <c r="Q21" s="14"/>
      <c r="Z21" s="15"/>
    </row>
    <row r="22" spans="2:26" x14ac:dyDescent="0.25">
      <c r="B22" s="18"/>
      <c r="C22" s="19"/>
      <c r="D22" s="19"/>
      <c r="E22" s="19"/>
      <c r="F22" s="19"/>
      <c r="M22" s="15"/>
      <c r="Q22" s="14"/>
      <c r="Z22" s="15"/>
    </row>
    <row r="23" spans="2:26" x14ac:dyDescent="0.25">
      <c r="B23" s="14"/>
      <c r="M23" s="15"/>
      <c r="Q23" s="14"/>
      <c r="Z23" s="15"/>
    </row>
    <row r="24" spans="2:26" x14ac:dyDescent="0.25">
      <c r="B24" s="55" t="s">
        <v>30</v>
      </c>
      <c r="C24" s="56"/>
      <c r="D24" s="56"/>
      <c r="E24" s="56"/>
      <c r="F24" s="56"/>
      <c r="H24" s="56" t="s">
        <v>31</v>
      </c>
      <c r="I24" s="56"/>
      <c r="J24" s="56"/>
      <c r="K24" s="56"/>
      <c r="L24" s="56"/>
      <c r="M24" s="59"/>
      <c r="Q24" s="14"/>
      <c r="Z24" s="15"/>
    </row>
    <row r="25" spans="2:26" x14ac:dyDescent="0.25">
      <c r="B25" s="55"/>
      <c r="C25" s="56"/>
      <c r="D25" s="56"/>
      <c r="E25" s="56"/>
      <c r="F25" s="56"/>
      <c r="H25" s="56"/>
      <c r="I25" s="56"/>
      <c r="J25" s="56"/>
      <c r="K25" s="56"/>
      <c r="L25" s="56"/>
      <c r="M25" s="59"/>
      <c r="Q25" s="14"/>
      <c r="Z25" s="15"/>
    </row>
    <row r="26" spans="2:26" x14ac:dyDescent="0.25">
      <c r="B26" s="55"/>
      <c r="C26" s="56"/>
      <c r="D26" s="56"/>
      <c r="E26" s="56"/>
      <c r="F26" s="56"/>
      <c r="H26" s="56"/>
      <c r="I26" s="56"/>
      <c r="J26" s="56"/>
      <c r="K26" s="56"/>
      <c r="L26" s="56"/>
      <c r="M26" s="59"/>
      <c r="Q26" s="14"/>
      <c r="Z26" s="15"/>
    </row>
    <row r="27" spans="2:26" x14ac:dyDescent="0.25">
      <c r="B27" s="55"/>
      <c r="C27" s="56"/>
      <c r="D27" s="56"/>
      <c r="E27" s="56"/>
      <c r="F27" s="56"/>
      <c r="H27" s="56"/>
      <c r="I27" s="56"/>
      <c r="J27" s="56"/>
      <c r="K27" s="56"/>
      <c r="L27" s="56"/>
      <c r="M27" s="59"/>
      <c r="Q27" s="14"/>
      <c r="Z27" s="15"/>
    </row>
    <row r="28" spans="2:26" x14ac:dyDescent="0.25">
      <c r="B28" s="55"/>
      <c r="C28" s="56"/>
      <c r="D28" s="56"/>
      <c r="E28" s="56"/>
      <c r="F28" s="56"/>
      <c r="H28" s="56"/>
      <c r="I28" s="56"/>
      <c r="J28" s="56"/>
      <c r="K28" s="56"/>
      <c r="L28" s="56"/>
      <c r="M28" s="59"/>
      <c r="Q28" s="14"/>
      <c r="Z28" s="15"/>
    </row>
    <row r="29" spans="2:26" x14ac:dyDescent="0.25">
      <c r="B29" s="55"/>
      <c r="C29" s="56"/>
      <c r="D29" s="56"/>
      <c r="E29" s="56"/>
      <c r="F29" s="56"/>
      <c r="H29" s="56"/>
      <c r="I29" s="56"/>
      <c r="J29" s="56"/>
      <c r="K29" s="56"/>
      <c r="L29" s="56"/>
      <c r="M29" s="59"/>
      <c r="Q29" s="14"/>
      <c r="Z29" s="15"/>
    </row>
    <row r="30" spans="2:26" x14ac:dyDescent="0.25">
      <c r="B30" s="14"/>
      <c r="M30" s="15"/>
      <c r="Q30" s="14"/>
      <c r="Z30" s="15"/>
    </row>
    <row r="31" spans="2:26" x14ac:dyDescent="0.25">
      <c r="B31" s="14"/>
      <c r="M31" s="15"/>
      <c r="Q31" s="14"/>
      <c r="Z31" s="15"/>
    </row>
    <row r="32" spans="2:26" x14ac:dyDescent="0.25">
      <c r="B32" s="20" t="s">
        <v>25</v>
      </c>
      <c r="C32" s="6"/>
      <c r="D32" s="6"/>
      <c r="E32" s="6"/>
      <c r="F32" s="6"/>
      <c r="H32" s="8" t="s">
        <v>24</v>
      </c>
      <c r="I32" s="6"/>
      <c r="J32" s="6"/>
      <c r="K32" s="6"/>
      <c r="L32" s="6"/>
      <c r="M32" s="15"/>
      <c r="Q32" s="44"/>
      <c r="R32" s="6"/>
      <c r="S32" s="6"/>
      <c r="T32" s="6"/>
      <c r="U32" s="6"/>
      <c r="V32" s="6"/>
      <c r="W32" s="6"/>
      <c r="X32" s="6"/>
      <c r="Y32" s="6"/>
      <c r="Z32" s="17"/>
    </row>
    <row r="33" spans="2:26" x14ac:dyDescent="0.25">
      <c r="B33" s="14"/>
      <c r="M33" s="15"/>
      <c r="Q33" s="14"/>
      <c r="Z33" s="15"/>
    </row>
    <row r="34" spans="2:26" ht="15" x14ac:dyDescent="0.35">
      <c r="B34" s="14"/>
      <c r="M34" s="15"/>
      <c r="Q34" s="45" t="s">
        <v>5</v>
      </c>
      <c r="R34" s="46"/>
      <c r="S34" s="46"/>
      <c r="T34" s="46"/>
      <c r="U34" s="46"/>
      <c r="V34" s="46"/>
      <c r="W34" s="46"/>
      <c r="X34" s="46"/>
      <c r="Y34" s="46"/>
      <c r="Z34" s="47"/>
    </row>
    <row r="35" spans="2:26" ht="15" x14ac:dyDescent="0.35">
      <c r="B35" s="14"/>
      <c r="M35" s="15"/>
      <c r="Q35" s="48" t="s">
        <v>4</v>
      </c>
      <c r="R35" s="46"/>
      <c r="S35" s="46"/>
      <c r="T35" s="46"/>
      <c r="U35" s="46"/>
      <c r="V35" s="1">
        <v>70500</v>
      </c>
      <c r="W35" s="1">
        <v>77950</v>
      </c>
      <c r="X35" s="1">
        <v>80650</v>
      </c>
      <c r="Y35" s="1">
        <v>79100</v>
      </c>
      <c r="Z35" s="38">
        <v>84900</v>
      </c>
    </row>
    <row r="36" spans="2:26" ht="15" x14ac:dyDescent="0.35">
      <c r="B36" s="14"/>
      <c r="M36" s="15"/>
      <c r="Q36" s="48" t="s">
        <v>3</v>
      </c>
      <c r="R36" s="46"/>
      <c r="S36" s="46"/>
      <c r="T36" s="46"/>
      <c r="U36" s="46"/>
      <c r="V36" s="1">
        <v>32600</v>
      </c>
      <c r="W36" s="1">
        <v>35100</v>
      </c>
      <c r="X36" s="1">
        <v>35270</v>
      </c>
      <c r="Y36" s="1">
        <v>38000</v>
      </c>
      <c r="Z36" s="38">
        <v>40500</v>
      </c>
    </row>
    <row r="37" spans="2:26" ht="15" x14ac:dyDescent="0.35">
      <c r="B37" s="14"/>
      <c r="M37" s="15"/>
      <c r="Q37" s="48" t="s">
        <v>2</v>
      </c>
      <c r="R37" s="46"/>
      <c r="S37" s="46"/>
      <c r="T37" s="46"/>
      <c r="U37" s="46"/>
      <c r="V37" s="1">
        <v>48300</v>
      </c>
      <c r="W37" s="1">
        <v>53900</v>
      </c>
      <c r="X37" s="1">
        <v>52000</v>
      </c>
      <c r="Y37" s="1">
        <v>48500</v>
      </c>
      <c r="Z37" s="38">
        <v>47600</v>
      </c>
    </row>
    <row r="38" spans="2:26" ht="15" x14ac:dyDescent="0.35">
      <c r="B38" s="14"/>
      <c r="M38" s="15"/>
      <c r="Q38" s="48" t="s">
        <v>1</v>
      </c>
      <c r="R38" s="46"/>
      <c r="S38" s="46"/>
      <c r="T38" s="46"/>
      <c r="U38" s="46"/>
      <c r="V38" s="1">
        <v>7600</v>
      </c>
      <c r="W38" s="1">
        <v>6500</v>
      </c>
      <c r="X38" s="1">
        <v>4700</v>
      </c>
      <c r="Y38" s="1">
        <v>5000</v>
      </c>
      <c r="Z38" s="38">
        <v>3000</v>
      </c>
    </row>
    <row r="39" spans="2:26" ht="15" x14ac:dyDescent="0.35">
      <c r="B39" s="14"/>
      <c r="M39" s="15"/>
      <c r="Q39" s="48" t="s">
        <v>0</v>
      </c>
      <c r="R39" s="46"/>
      <c r="S39" s="46"/>
      <c r="T39" s="46"/>
      <c r="U39" s="46"/>
      <c r="V39" s="2">
        <f t="shared" ref="V39:Z39" si="3">SUM(V35:V38)</f>
        <v>159000</v>
      </c>
      <c r="W39" s="2">
        <f t="shared" si="3"/>
        <v>173450</v>
      </c>
      <c r="X39" s="2">
        <f t="shared" si="3"/>
        <v>172620</v>
      </c>
      <c r="Y39" s="2">
        <f t="shared" si="3"/>
        <v>170600</v>
      </c>
      <c r="Z39" s="49">
        <f t="shared" si="3"/>
        <v>176000</v>
      </c>
    </row>
    <row r="40" spans="2:26" x14ac:dyDescent="0.25">
      <c r="B40" s="14"/>
      <c r="M40" s="15"/>
      <c r="Q40" s="14"/>
      <c r="Z40" s="15"/>
    </row>
    <row r="41" spans="2:26" x14ac:dyDescent="0.25">
      <c r="B41" s="14"/>
      <c r="M41" s="15"/>
      <c r="Q41" s="14"/>
      <c r="Z41" s="15"/>
    </row>
    <row r="42" spans="2:26" x14ac:dyDescent="0.25">
      <c r="B42" s="14"/>
      <c r="M42" s="15"/>
      <c r="Q42" s="14"/>
      <c r="Z42" s="15"/>
    </row>
    <row r="43" spans="2:26" x14ac:dyDescent="0.25">
      <c r="B43" s="14"/>
      <c r="M43" s="15"/>
      <c r="Q43" s="14"/>
      <c r="Z43" s="15"/>
    </row>
    <row r="44" spans="2:26" x14ac:dyDescent="0.25">
      <c r="B44" s="14"/>
      <c r="M44" s="15"/>
      <c r="Q44" s="14"/>
      <c r="Z44" s="15"/>
    </row>
    <row r="45" spans="2:26" x14ac:dyDescent="0.25">
      <c r="B45" s="55" t="s">
        <v>32</v>
      </c>
      <c r="C45" s="56"/>
      <c r="D45" s="56"/>
      <c r="E45" s="56"/>
      <c r="F45" s="56"/>
      <c r="H45" s="56" t="s">
        <v>33</v>
      </c>
      <c r="I45" s="56"/>
      <c r="J45" s="56"/>
      <c r="K45" s="56"/>
      <c r="L45" s="56"/>
      <c r="M45" s="59"/>
      <c r="Q45" s="14"/>
      <c r="Z45" s="15"/>
    </row>
    <row r="46" spans="2:26" x14ac:dyDescent="0.25">
      <c r="B46" s="55"/>
      <c r="C46" s="56"/>
      <c r="D46" s="56"/>
      <c r="E46" s="56"/>
      <c r="F46" s="56"/>
      <c r="H46" s="56"/>
      <c r="I46" s="56"/>
      <c r="J46" s="56"/>
      <c r="K46" s="56"/>
      <c r="L46" s="56"/>
      <c r="M46" s="59"/>
      <c r="Q46" s="14"/>
      <c r="Z46" s="15"/>
    </row>
    <row r="47" spans="2:26" x14ac:dyDescent="0.25">
      <c r="B47" s="55"/>
      <c r="C47" s="56"/>
      <c r="D47" s="56"/>
      <c r="E47" s="56"/>
      <c r="F47" s="56"/>
      <c r="H47" s="56"/>
      <c r="I47" s="56"/>
      <c r="J47" s="56"/>
      <c r="K47" s="56"/>
      <c r="L47" s="56"/>
      <c r="M47" s="59"/>
      <c r="Q47" s="14"/>
      <c r="Z47" s="15"/>
    </row>
    <row r="48" spans="2:26" x14ac:dyDescent="0.25">
      <c r="B48" s="55"/>
      <c r="C48" s="56"/>
      <c r="D48" s="56"/>
      <c r="E48" s="56"/>
      <c r="F48" s="56"/>
      <c r="H48" s="56"/>
      <c r="I48" s="56"/>
      <c r="J48" s="56"/>
      <c r="K48" s="56"/>
      <c r="L48" s="56"/>
      <c r="M48" s="59"/>
      <c r="Q48" s="14"/>
      <c r="Z48" s="15"/>
    </row>
    <row r="49" spans="2:26" x14ac:dyDescent="0.25">
      <c r="B49" s="55"/>
      <c r="C49" s="56"/>
      <c r="D49" s="56"/>
      <c r="E49" s="56"/>
      <c r="F49" s="56"/>
      <c r="H49" s="56"/>
      <c r="I49" s="56"/>
      <c r="J49" s="56"/>
      <c r="K49" s="56"/>
      <c r="L49" s="56"/>
      <c r="M49" s="59"/>
      <c r="Q49" s="14"/>
      <c r="Z49" s="15"/>
    </row>
    <row r="50" spans="2:26" x14ac:dyDescent="0.25">
      <c r="B50" s="55"/>
      <c r="C50" s="56"/>
      <c r="D50" s="56"/>
      <c r="E50" s="56"/>
      <c r="F50" s="56"/>
      <c r="H50" s="56"/>
      <c r="I50" s="56"/>
      <c r="J50" s="56"/>
      <c r="K50" s="56"/>
      <c r="L50" s="56"/>
      <c r="M50" s="59"/>
      <c r="Q50" s="14"/>
      <c r="Z50" s="15"/>
    </row>
    <row r="51" spans="2:26" x14ac:dyDescent="0.25">
      <c r="B51" s="14"/>
      <c r="M51" s="15"/>
      <c r="Q51" s="14"/>
      <c r="Z51" s="15"/>
    </row>
    <row r="52" spans="2:26" x14ac:dyDescent="0.25">
      <c r="B52" s="14"/>
      <c r="M52" s="15"/>
      <c r="Q52" s="14"/>
      <c r="Z52" s="15"/>
    </row>
    <row r="53" spans="2:26" x14ac:dyDescent="0.25">
      <c r="B53" s="20" t="s">
        <v>26</v>
      </c>
      <c r="C53" s="6"/>
      <c r="D53" s="6"/>
      <c r="E53" s="6"/>
      <c r="F53" s="6"/>
      <c r="H53" s="8" t="s">
        <v>28</v>
      </c>
      <c r="I53" s="6"/>
      <c r="J53" s="6"/>
      <c r="K53" s="6"/>
      <c r="L53" s="6"/>
      <c r="M53" s="17"/>
      <c r="Q53" s="14"/>
      <c r="Z53" s="15"/>
    </row>
    <row r="54" spans="2:26" x14ac:dyDescent="0.25">
      <c r="B54" s="14"/>
      <c r="M54" s="15"/>
      <c r="Q54" s="14"/>
      <c r="Z54" s="15"/>
    </row>
    <row r="55" spans="2:26" ht="17.399999999999999" x14ac:dyDescent="0.3">
      <c r="B55" s="14"/>
      <c r="D55" s="6" t="s">
        <v>27</v>
      </c>
      <c r="E55" s="60" t="s">
        <v>13</v>
      </c>
      <c r="F55" s="60"/>
      <c r="J55" s="6" t="s">
        <v>12</v>
      </c>
      <c r="K55" s="6" t="s">
        <v>19</v>
      </c>
      <c r="L55" s="6" t="s">
        <v>11</v>
      </c>
      <c r="M55" s="17" t="s">
        <v>10</v>
      </c>
      <c r="Q55" s="50" t="s">
        <v>29</v>
      </c>
      <c r="R55" s="51"/>
      <c r="S55" s="51"/>
      <c r="T55" s="51"/>
      <c r="Z55" s="15"/>
    </row>
    <row r="56" spans="2:26" x14ac:dyDescent="0.25">
      <c r="B56" s="14" t="s">
        <v>7</v>
      </c>
      <c r="C56" s="9"/>
      <c r="D56" s="21">
        <f>AVERAGE(V14:Z14)</f>
        <v>439095</v>
      </c>
      <c r="E56" s="22"/>
      <c r="F56" s="22"/>
      <c r="H56" s="3" t="s">
        <v>7</v>
      </c>
      <c r="I56" s="9"/>
      <c r="J56" s="23">
        <f>Z14</f>
        <v>490050</v>
      </c>
      <c r="K56" s="24">
        <f>V59</f>
        <v>474000</v>
      </c>
      <c r="L56" s="25">
        <f>J56-K56</f>
        <v>16050</v>
      </c>
      <c r="M56" s="26">
        <f>L56/K56</f>
        <v>3.3860759493670886E-2</v>
      </c>
      <c r="Q56" s="14"/>
      <c r="X56"/>
      <c r="Y56"/>
      <c r="Z56" s="15"/>
    </row>
    <row r="57" spans="2:26" x14ac:dyDescent="0.25">
      <c r="B57" s="14"/>
      <c r="C57" s="9"/>
      <c r="D57" s="27"/>
      <c r="I57" s="9"/>
      <c r="L57" s="28"/>
      <c r="M57" s="15"/>
      <c r="Q57" s="14" t="s">
        <v>19</v>
      </c>
      <c r="V57" s="52">
        <v>0</v>
      </c>
      <c r="Z57" s="15"/>
    </row>
    <row r="58" spans="2:26" x14ac:dyDescent="0.25">
      <c r="B58" s="14" t="s">
        <v>6</v>
      </c>
      <c r="C58" s="9"/>
      <c r="D58" s="21">
        <f>AVERAGE(V16:Z16)</f>
        <v>220428.4</v>
      </c>
      <c r="E58" s="22"/>
      <c r="F58" s="22"/>
      <c r="H58" s="3" t="s">
        <v>6</v>
      </c>
      <c r="I58" s="9"/>
      <c r="J58" s="23">
        <f>Z16</f>
        <v>243130</v>
      </c>
      <c r="K58" s="24">
        <f>V60</f>
        <v>237600</v>
      </c>
      <c r="L58" s="25">
        <f>J58-K58</f>
        <v>5530</v>
      </c>
      <c r="M58" s="26">
        <f>L58/K58</f>
        <v>2.3274410774410774E-2</v>
      </c>
      <c r="Q58" s="14"/>
      <c r="Z58" s="15"/>
    </row>
    <row r="59" spans="2:26" x14ac:dyDescent="0.25">
      <c r="B59" s="14"/>
      <c r="C59" s="9"/>
      <c r="D59" s="27"/>
      <c r="I59" s="9"/>
      <c r="L59" s="28"/>
      <c r="M59" s="15"/>
      <c r="Q59" s="14" t="s">
        <v>7</v>
      </c>
      <c r="V59" s="28">
        <v>474000</v>
      </c>
      <c r="Z59" s="15"/>
    </row>
    <row r="60" spans="2:26" x14ac:dyDescent="0.25">
      <c r="B60" s="14"/>
      <c r="C60" s="9"/>
      <c r="D60" s="23">
        <f>AVERAGE(V39:Z39)</f>
        <v>170334</v>
      </c>
      <c r="E60" s="22"/>
      <c r="F60" s="22"/>
      <c r="H60" s="3" t="s">
        <v>24</v>
      </c>
      <c r="I60" s="9"/>
      <c r="J60" s="23">
        <f>Z39</f>
        <v>176000</v>
      </c>
      <c r="K60" s="24">
        <f>V61</f>
        <v>185900</v>
      </c>
      <c r="L60" s="25">
        <f>J60-K60</f>
        <v>-9900</v>
      </c>
      <c r="M60" s="26">
        <f>L60/K60</f>
        <v>-5.3254437869822487E-2</v>
      </c>
      <c r="Q60" s="14" t="s">
        <v>6</v>
      </c>
      <c r="V60" s="28">
        <v>237600</v>
      </c>
      <c r="Z60" s="15"/>
    </row>
    <row r="61" spans="2:26" x14ac:dyDescent="0.25">
      <c r="B61" s="14"/>
      <c r="C61" s="9"/>
      <c r="I61" s="9"/>
      <c r="M61" s="15"/>
      <c r="Q61" s="14" t="s">
        <v>5</v>
      </c>
      <c r="V61" s="28">
        <v>185900</v>
      </c>
      <c r="Z61" s="15"/>
    </row>
    <row r="62" spans="2:26" x14ac:dyDescent="0.25">
      <c r="B62" s="14" t="s">
        <v>23</v>
      </c>
      <c r="C62" s="9"/>
      <c r="D62" s="21">
        <f>AVERAGE(V18:Z18)</f>
        <v>48332.6</v>
      </c>
      <c r="E62" s="22"/>
      <c r="F62" s="22"/>
      <c r="H62" s="3" t="s">
        <v>23</v>
      </c>
      <c r="I62" s="9"/>
      <c r="J62" s="23">
        <f>Z18</f>
        <v>70920</v>
      </c>
      <c r="K62" s="24">
        <f>V62</f>
        <v>74000</v>
      </c>
      <c r="L62" s="25">
        <f>J62-K62</f>
        <v>-3080</v>
      </c>
      <c r="M62" s="26">
        <f>L62/K62</f>
        <v>-4.162162162162162E-2</v>
      </c>
      <c r="Q62" s="14" t="s">
        <v>9</v>
      </c>
      <c r="V62" s="28">
        <v>74000</v>
      </c>
      <c r="Z62" s="15"/>
    </row>
    <row r="63" spans="2:26" ht="14.4" thickBot="1" x14ac:dyDescent="0.3">
      <c r="B63" s="14"/>
      <c r="C63" s="9"/>
      <c r="D63" s="27"/>
      <c r="I63" s="9"/>
      <c r="M63" s="15"/>
      <c r="Q63" s="53" t="s">
        <v>9</v>
      </c>
      <c r="R63" s="32"/>
      <c r="S63" s="32"/>
      <c r="T63" s="32"/>
      <c r="U63" s="32"/>
      <c r="V63" s="54">
        <v>0.15</v>
      </c>
      <c r="W63" s="32"/>
      <c r="X63" s="32"/>
      <c r="Y63" s="32"/>
      <c r="Z63" s="33"/>
    </row>
    <row r="64" spans="2:26" x14ac:dyDescent="0.25">
      <c r="B64" s="14" t="s">
        <v>8</v>
      </c>
      <c r="C64" s="9"/>
      <c r="D64" s="29">
        <f>AVERAGE(V19:Z19)</f>
        <v>0.10775468764958855</v>
      </c>
      <c r="E64" s="22"/>
      <c r="F64" s="22"/>
      <c r="H64" s="3" t="s">
        <v>8</v>
      </c>
      <c r="I64" s="9"/>
      <c r="J64" s="30">
        <f>Z19</f>
        <v>0.14471992653810836</v>
      </c>
      <c r="K64" s="30">
        <f>V63</f>
        <v>0.15</v>
      </c>
      <c r="L64" s="31">
        <f>J64-K64</f>
        <v>-5.2800734618916323E-3</v>
      </c>
      <c r="M64" s="26">
        <f>L64/K64</f>
        <v>-3.5200489745944218E-2</v>
      </c>
    </row>
    <row r="65" spans="2:13" x14ac:dyDescent="0.25">
      <c r="B65" s="14"/>
      <c r="M65" s="15"/>
    </row>
    <row r="66" spans="2:13" x14ac:dyDescent="0.25">
      <c r="B66" s="14"/>
      <c r="M66" s="15"/>
    </row>
    <row r="67" spans="2:13" x14ac:dyDescent="0.25">
      <c r="B67" s="55" t="s">
        <v>34</v>
      </c>
      <c r="C67" s="56"/>
      <c r="D67" s="56"/>
      <c r="E67" s="56"/>
      <c r="F67" s="56"/>
      <c r="H67" s="56" t="s">
        <v>35</v>
      </c>
      <c r="I67" s="56"/>
      <c r="J67" s="56"/>
      <c r="K67" s="56"/>
      <c r="L67" s="56"/>
      <c r="M67" s="59"/>
    </row>
    <row r="68" spans="2:13" x14ac:dyDescent="0.25">
      <c r="B68" s="55"/>
      <c r="C68" s="56"/>
      <c r="D68" s="56"/>
      <c r="E68" s="56"/>
      <c r="F68" s="56"/>
      <c r="H68" s="56"/>
      <c r="I68" s="56"/>
      <c r="J68" s="56"/>
      <c r="K68" s="56"/>
      <c r="L68" s="56"/>
      <c r="M68" s="59"/>
    </row>
    <row r="69" spans="2:13" x14ac:dyDescent="0.25">
      <c r="B69" s="55"/>
      <c r="C69" s="56"/>
      <c r="D69" s="56"/>
      <c r="E69" s="56"/>
      <c r="F69" s="56"/>
      <c r="H69" s="56"/>
      <c r="I69" s="56"/>
      <c r="J69" s="56"/>
      <c r="K69" s="56"/>
      <c r="L69" s="56"/>
      <c r="M69" s="59"/>
    </row>
    <row r="70" spans="2:13" x14ac:dyDescent="0.25">
      <c r="B70" s="55"/>
      <c r="C70" s="56"/>
      <c r="D70" s="56"/>
      <c r="E70" s="56"/>
      <c r="F70" s="56"/>
      <c r="H70" s="56"/>
      <c r="I70" s="56"/>
      <c r="J70" s="56"/>
      <c r="K70" s="56"/>
      <c r="L70" s="56"/>
      <c r="M70" s="59"/>
    </row>
    <row r="71" spans="2:13" ht="14.4" thickBot="1" x14ac:dyDescent="0.3">
      <c r="B71" s="57"/>
      <c r="C71" s="58"/>
      <c r="D71" s="58"/>
      <c r="E71" s="58"/>
      <c r="F71" s="58"/>
      <c r="G71" s="32"/>
      <c r="H71" s="32"/>
      <c r="I71" s="32"/>
      <c r="J71" s="32"/>
      <c r="K71" s="32"/>
      <c r="L71" s="32"/>
      <c r="M71" s="33"/>
    </row>
  </sheetData>
  <mergeCells count="7">
    <mergeCell ref="B67:F71"/>
    <mergeCell ref="H67:M70"/>
    <mergeCell ref="E55:F55"/>
    <mergeCell ref="B24:F29"/>
    <mergeCell ref="H24:M29"/>
    <mergeCell ref="B45:F50"/>
    <mergeCell ref="H45:M50"/>
  </mergeCells>
  <conditionalFormatting sqref="M56">
    <cfRule type="cellIs" dxfId="16" priority="19" operator="lessThan">
      <formula>0</formula>
    </cfRule>
    <cfRule type="cellIs" dxfId="15" priority="20" operator="greaterThan">
      <formula>0</formula>
    </cfRule>
    <cfRule type="cellIs" dxfId="14" priority="21" operator="greaterThan">
      <formula>0.034</formula>
    </cfRule>
  </conditionalFormatting>
  <conditionalFormatting sqref="M58">
    <cfRule type="cellIs" dxfId="13" priority="6" operator="lessThan">
      <formula>0</formula>
    </cfRule>
    <cfRule type="cellIs" dxfId="12" priority="7" operator="greaterThan">
      <formula>0</formula>
    </cfRule>
    <cfRule type="cellIs" dxfId="11" priority="8" operator="greaterThan">
      <formula>0</formula>
    </cfRule>
    <cfRule type="cellIs" dxfId="10" priority="11" operator="lessThan">
      <formula>0</formula>
    </cfRule>
  </conditionalFormatting>
  <conditionalFormatting sqref="M60">
    <cfRule type="cellIs" dxfId="9" priority="1" operator="lessThan">
      <formula>0</formula>
    </cfRule>
    <cfRule type="cellIs" dxfId="8" priority="2" operator="greaterThan">
      <formula>0</formula>
    </cfRule>
    <cfRule type="cellIs" dxfId="7" priority="3" operator="greaterThan">
      <formula>0</formula>
    </cfRule>
    <cfRule type="cellIs" dxfId="6" priority="4" operator="lessThan">
      <formula>0</formula>
    </cfRule>
  </conditionalFormatting>
  <conditionalFormatting sqref="M62">
    <cfRule type="cellIs" dxfId="5" priority="16" operator="lessThan">
      <formula>0</formula>
    </cfRule>
    <cfRule type="cellIs" dxfId="4" priority="17" operator="greaterThan">
      <formula>0</formula>
    </cfRule>
    <cfRule type="cellIs" dxfId="3" priority="18" operator="greaterThan">
      <formula>0.034</formula>
    </cfRule>
  </conditionalFormatting>
  <conditionalFormatting sqref="M64">
    <cfRule type="cellIs" dxfId="2" priority="13" operator="lessThan">
      <formula>0</formula>
    </cfRule>
    <cfRule type="cellIs" dxfId="1" priority="14" operator="greaterThan">
      <formula>0</formula>
    </cfRule>
    <cfRule type="cellIs" dxfId="0" priority="15" operator="greaterThan">
      <formula>0.034</formula>
    </cfRule>
  </conditionalFormatting>
  <pageMargins left="0.7" right="0.7" top="0.75" bottom="0.75" header="0.3" footer="0.3"/>
  <pageSetup scale="40" fitToHeight="0" orientation="portrait" r:id="rId1"/>
  <drawing r:id="rId2"/>
  <extLst>
    <ext xmlns:x14="http://schemas.microsoft.com/office/spreadsheetml/2009/9/main" uri="{05C60535-1F16-4fd2-B633-F4F36F0B64E0}">
      <x14:sparklineGroups xmlns:xm="http://schemas.microsoft.com/office/excel/2006/main">
        <x14:sparklineGroup displayEmptyCellsAs="gap" xr2:uid="{F46D4414-A232-48DD-9A53-1E2296374FC4}">
          <x14:colorSeries rgb="FF376092"/>
          <x14:colorNegative rgb="FFD00000"/>
          <x14:colorAxis rgb="FF000000"/>
          <x14:colorMarkers rgb="FFD00000"/>
          <x14:colorFirst rgb="FFD00000"/>
          <x14:colorLast rgb="FFD00000"/>
          <x14:colorHigh rgb="FFD00000"/>
          <x14:colorLow rgb="FFD00000"/>
          <x14:sparklines>
            <x14:sparkline>
              <xm:f>Dashboard!V39:Z39</xm:f>
              <xm:sqref>F60</xm:sqref>
            </x14:sparkline>
          </x14:sparklines>
        </x14:sparklineGroup>
        <x14:sparklineGroup type="column" displayEmptyCellsAs="gap" xr2:uid="{9332C397-99D6-4427-B0A5-FBAA9CCBCF3B}">
          <x14:colorSeries rgb="FF376092"/>
          <x14:colorNegative rgb="FFD00000"/>
          <x14:colorAxis rgb="FF000000"/>
          <x14:colorMarkers rgb="FFD00000"/>
          <x14:colorFirst rgb="FFD00000"/>
          <x14:colorLast rgb="FFD00000"/>
          <x14:colorHigh rgb="FFD00000"/>
          <x14:colorLow rgb="FFD00000"/>
          <x14:sparklines>
            <x14:sparkline>
              <xm:f>Dashboard!V39:Z39</xm:f>
              <xm:sqref>E60</xm:sqref>
            </x14:sparkline>
          </x14:sparklines>
        </x14:sparklineGroup>
        <x14:sparklineGroup displayEmptyCellsAs="gap" xr2:uid="{5285CD22-A974-4D05-8C2C-F34CB0E1AAB3}">
          <x14:colorSeries rgb="FF376092"/>
          <x14:colorNegative rgb="FFD00000"/>
          <x14:colorAxis rgb="FF000000"/>
          <x14:colorMarkers rgb="FFD00000"/>
          <x14:colorFirst rgb="FFD00000"/>
          <x14:colorLast rgb="FFD00000"/>
          <x14:colorHigh rgb="FFD00000"/>
          <x14:colorLow rgb="FFD00000"/>
          <x14:sparklines>
            <x14:sparkline>
              <xm:f>Dashboard!V19:Z19</xm:f>
              <xm:sqref>F64</xm:sqref>
            </x14:sparkline>
          </x14:sparklines>
        </x14:sparklineGroup>
        <x14:sparklineGroup displayEmptyCellsAs="gap" xr2:uid="{2B031D3D-590C-49D6-8426-89C7B4D23B9D}">
          <x14:colorSeries rgb="FF376092"/>
          <x14:colorNegative rgb="FFD00000"/>
          <x14:colorAxis rgb="FF000000"/>
          <x14:colorMarkers rgb="FFD00000"/>
          <x14:colorFirst rgb="FFD00000"/>
          <x14:colorLast rgb="FFD00000"/>
          <x14:colorHigh rgb="FFD00000"/>
          <x14:colorLow rgb="FFD00000"/>
          <x14:sparklines>
            <x14:sparkline>
              <xm:f>Dashboard!V18:Z18</xm:f>
              <xm:sqref>F62</xm:sqref>
            </x14:sparkline>
          </x14:sparklines>
        </x14:sparklineGroup>
        <x14:sparklineGroup displayEmptyCellsAs="gap" xr2:uid="{9E4AA787-801F-4443-8549-E007DB317138}">
          <x14:colorSeries rgb="FF376092"/>
          <x14:colorNegative rgb="FFD00000"/>
          <x14:colorAxis rgb="FF000000"/>
          <x14:colorMarkers rgb="FFD00000"/>
          <x14:colorFirst rgb="FFD00000"/>
          <x14:colorLast rgb="FFD00000"/>
          <x14:colorHigh rgb="FFD00000"/>
          <x14:colorLow rgb="FFD00000"/>
          <x14:sparklines>
            <x14:sparkline>
              <xm:f>Dashboard!V16:Z16</xm:f>
              <xm:sqref>F58</xm:sqref>
            </x14:sparkline>
          </x14:sparklines>
        </x14:sparklineGroup>
        <x14:sparklineGroup displayEmptyCellsAs="gap" xr2:uid="{7BDDC36F-21EB-4713-B2FC-86B32C306FB2}">
          <x14:colorSeries rgb="FF376092"/>
          <x14:colorNegative rgb="FFD00000"/>
          <x14:colorAxis rgb="FF000000"/>
          <x14:colorMarkers rgb="FFD00000"/>
          <x14:colorFirst rgb="FFD00000"/>
          <x14:colorLast rgb="FFD00000"/>
          <x14:colorHigh rgb="FFD00000"/>
          <x14:colorLow rgb="FFD00000"/>
          <x14:sparklines>
            <x14:sparkline>
              <xm:f>Dashboard!V14:Z14</xm:f>
              <xm:sqref>F56</xm:sqref>
            </x14:sparkline>
          </x14:sparklines>
        </x14:sparklineGroup>
        <x14:sparklineGroup type="column" displayEmptyCellsAs="gap" xr2:uid="{12602717-A2B5-48D7-9181-03354C0AB5BD}">
          <x14:colorSeries rgb="FF376092"/>
          <x14:colorNegative rgb="FFD00000"/>
          <x14:colorAxis rgb="FF000000"/>
          <x14:colorMarkers rgb="FFD00000"/>
          <x14:colorFirst rgb="FFD00000"/>
          <x14:colorLast rgb="FFD00000"/>
          <x14:colorHigh rgb="FFD00000"/>
          <x14:colorLow rgb="FFD00000"/>
          <x14:sparklines>
            <x14:sparkline>
              <xm:f>Dashboard!V19:Z19</xm:f>
              <xm:sqref>E64</xm:sqref>
            </x14:sparkline>
          </x14:sparklines>
        </x14:sparklineGroup>
        <x14:sparklineGroup type="column" displayEmptyCellsAs="gap" xr2:uid="{B4B5DD6C-7C9E-43F3-A1F4-AE43B6E8A527}">
          <x14:colorSeries rgb="FF376092"/>
          <x14:colorNegative rgb="FFD00000"/>
          <x14:colorAxis rgb="FF000000"/>
          <x14:colorMarkers rgb="FFD00000"/>
          <x14:colorFirst rgb="FFD00000"/>
          <x14:colorLast rgb="FFD00000"/>
          <x14:colorHigh rgb="FFD00000"/>
          <x14:colorLow rgb="FFD00000"/>
          <x14:sparklines>
            <x14:sparkline>
              <xm:f>Dashboard!V18:Z18</xm:f>
              <xm:sqref>E62</xm:sqref>
            </x14:sparkline>
          </x14:sparklines>
        </x14:sparklineGroup>
        <x14:sparklineGroup type="column" displayEmptyCellsAs="gap" xr2:uid="{FA243CB0-5A07-44BB-8F16-50C8DF4CB605}">
          <x14:colorSeries rgb="FF376092"/>
          <x14:colorNegative rgb="FFD00000"/>
          <x14:colorAxis rgb="FF000000"/>
          <x14:colorMarkers rgb="FFD00000"/>
          <x14:colorFirst rgb="FFD00000"/>
          <x14:colorLast rgb="FFD00000"/>
          <x14:colorHigh rgb="FFD00000"/>
          <x14:colorLow rgb="FFD00000"/>
          <x14:sparklines>
            <x14:sparkline>
              <xm:f>Dashboard!V16:Z16</xm:f>
              <xm:sqref>E58</xm:sqref>
            </x14:sparkline>
          </x14:sparklines>
        </x14:sparklineGroup>
        <x14:sparklineGroup type="column" displayEmptyCellsAs="gap" xr2:uid="{143180E6-737D-48AB-9492-EF223BCCFD9F}">
          <x14:colorSeries rgb="FF376092"/>
          <x14:colorNegative rgb="FFD00000"/>
          <x14:colorAxis rgb="FF000000"/>
          <x14:colorMarkers rgb="FFD00000"/>
          <x14:colorFirst rgb="FFD00000"/>
          <x14:colorLast rgb="FFD00000"/>
          <x14:colorHigh rgb="FFD00000"/>
          <x14:colorLow rgb="FFD00000"/>
          <x14:sparklines>
            <x14:sparkline>
              <xm:f>Dashboard!V14:Z14</xm:f>
              <xm:sqref>E56</xm:sqref>
            </x14:sparkline>
          </x14:sparklines>
        </x14:sparklineGroup>
      </x14:sparklineGroup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PresentationFormat/>
  <ScaleCrop>false</ScaleCrop>
  <HeadingPairs>
    <vt:vector size="2" baseType="variant">
      <vt:variant>
        <vt:lpstr>Worksheets</vt:lpstr>
      </vt:variant>
      <vt:variant>
        <vt:i4>1</vt:i4>
      </vt:variant>
    </vt:vector>
  </HeadingPairs>
  <TitlesOfParts>
    <vt:vector size="1" baseType="lpstr">
      <vt:lpstr>Dashboard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Elahi, Md Fozley</cp:lastModifiedBy>
  <cp:revision/>
  <cp:lastPrinted>2026-02-28T20:56:36Z</cp:lastPrinted>
  <dcterms:created xsi:type="dcterms:W3CDTF">1899-12-30T05:00:00Z</dcterms:created>
  <dcterms:modified xsi:type="dcterms:W3CDTF">2026-03-03T19:49:55Z</dcterms:modified>
  <cp:category/>
  <cp:contentStatus/>
  <dc:language/>
  <cp:version/>
</cp:coreProperties>
</file>